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Z:\P12\School_Operation\CN\Community Eligibility Provision\19-20 CEP Information\CEP Memo and Attachments\"/>
    </mc:Choice>
  </mc:AlternateContent>
  <xr:revisionPtr revIDLastSave="0" documentId="8_{F8E82B27-58E0-478B-A7B8-64806D4BEF3E}" xr6:coauthVersionLast="43" xr6:coauthVersionMax="43" xr10:uidLastSave="{00000000-0000-0000-0000-000000000000}"/>
  <workbookProtection workbookPassword="CD5A" lockStructure="1"/>
  <bookViews>
    <workbookView xWindow="-120" yWindow="-120" windowWidth="19440" windowHeight="14190" firstSheet="1" activeTab="3" xr2:uid="{00000000-000D-0000-FFFF-FFFF00000000}"/>
  </bookViews>
  <sheets>
    <sheet name="Instructions" sheetId="6" r:id="rId1"/>
    <sheet name="Federal Estimator" sheetId="5" r:id="rId2"/>
    <sheet name="Estimator wNonFed" sheetId="1" state="hidden" r:id="rId3"/>
    <sheet name="Reimbursement Rates" sheetId="4" r:id="rId4"/>
    <sheet name="Tracking page" sheetId="3" r:id="rId5"/>
  </sheets>
  <definedNames>
    <definedName name="Breakfree" localSheetId="1">'Federal Estimator'!$E$32:$E$36</definedName>
    <definedName name="Breakfree">'Estimator wNonFed'!$C$27:$C$51</definedName>
    <definedName name="Breakpaid" localSheetId="1">'Federal Estimator'!$F$32:$F$36</definedName>
    <definedName name="Breakpaid">'Estimator wNonFed'!$D$27:$D$51</definedName>
    <definedName name="extra2" localSheetId="1">'Federal Estimator'!#REF!</definedName>
    <definedName name="extra2">'Estimator wNonFed'!$H$48:$H$49</definedName>
    <definedName name="Identified" localSheetId="1">'Federal Estimator'!$AA$5:$AH$12</definedName>
    <definedName name="Identified">'Estimator wNonFed'!$Y$1:$AF$7</definedName>
    <definedName name="LunchFree" localSheetId="1">'Federal Estimator'!$B$32:$B$36</definedName>
    <definedName name="LunchFree">'Estimator wNonFed'!$A$27:$A$51</definedName>
    <definedName name="LunchPaid" localSheetId="1">'Federal Estimator'!$C$32:$C$36</definedName>
    <definedName name="LunchPaid">'Estimator wNonFed'!$B$27:$B$51</definedName>
    <definedName name="_xlnm.Print_Area" localSheetId="2">'Estimator wNonFed'!$A$1:$L$22</definedName>
    <definedName name="_xlnm.Print_Area" localSheetId="1">'Federal Estimator'!$A$5:$L$27</definedName>
    <definedName name="_xlnm.Print_Area" localSheetId="0">Instructions!$A$1:$A$46</definedName>
    <definedName name="severe" localSheetId="1">'Federal Estimator'!#REF!</definedName>
    <definedName name="severe">'Estimator wNonFed'!$J$48:$J$49</definedName>
    <definedName name="sixcents" localSheetId="1">'Federal Estimator'!$G$35:$G$36</definedName>
    <definedName name="sixcents">'Estimator wNonFed'!$E$50:$E$51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5" l="1"/>
  <c r="E13" i="5" s="1"/>
  <c r="E20" i="4" l="1"/>
  <c r="E18" i="4"/>
  <c r="E12" i="4"/>
  <c r="E11" i="4"/>
  <c r="W12" i="5"/>
  <c r="W27" i="5"/>
  <c r="W26" i="5"/>
  <c r="W25" i="5"/>
  <c r="W24" i="5"/>
  <c r="W23" i="5"/>
  <c r="W22" i="5"/>
  <c r="W21" i="5"/>
  <c r="W19" i="5"/>
  <c r="W17" i="5"/>
  <c r="W16" i="5"/>
  <c r="W14" i="5"/>
  <c r="W13" i="5"/>
  <c r="X10" i="5"/>
  <c r="X14" i="5"/>
  <c r="X17" i="5" s="1"/>
  <c r="E19" i="5"/>
  <c r="D19" i="5"/>
  <c r="E12" i="5"/>
  <c r="E7" i="1"/>
  <c r="E8" i="1" s="1"/>
  <c r="D17" i="3"/>
  <c r="D18" i="3"/>
  <c r="D19" i="3"/>
  <c r="D20" i="3"/>
  <c r="D16" i="3"/>
  <c r="D10" i="3"/>
  <c r="E14" i="1"/>
  <c r="D14" i="1"/>
  <c r="D17" i="1" l="1"/>
  <c r="K12" i="1" s="1"/>
  <c r="D19" i="1"/>
  <c r="D20" i="1" s="1"/>
  <c r="D18" i="1"/>
  <c r="K13" i="1"/>
  <c r="E9" i="1"/>
  <c r="K17" i="1" s="1"/>
  <c r="K20" i="1" s="1"/>
  <c r="D22" i="5"/>
  <c r="D24" i="5"/>
  <c r="E14" i="5"/>
  <c r="K21" i="5" s="1"/>
  <c r="K16" i="1" l="1"/>
  <c r="K19" i="1" s="1"/>
  <c r="K21" i="1" s="1"/>
  <c r="K14" i="1"/>
  <c r="K22" i="5"/>
  <c r="D25" i="5"/>
  <c r="K18" i="5" s="1"/>
  <c r="J27" i="5" s="1"/>
  <c r="D23" i="5"/>
  <c r="K17" i="5" s="1"/>
  <c r="J26" i="5" l="1"/>
  <c r="K27" i="5" s="1"/>
  <c r="K19" i="5"/>
</calcChain>
</file>

<file path=xl/sharedStrings.xml><?xml version="1.0" encoding="utf-8"?>
<sst xmlns="http://schemas.openxmlformats.org/spreadsheetml/2006/main" count="219" uniqueCount="159">
  <si>
    <t>Annual Reimbursement Rates</t>
  </si>
  <si>
    <t>LUNCH</t>
  </si>
  <si>
    <t>BREAKFAST</t>
  </si>
  <si>
    <t>FREE</t>
  </si>
  <si>
    <t>PAID</t>
  </si>
  <si>
    <t>----ALASKA----</t>
  </si>
  <si>
    <t>----HAWAII----</t>
  </si>
  <si>
    <t>----OTHER----</t>
  </si>
  <si>
    <t>--CONTIGUOUS--</t>
  </si>
  <si>
    <t xml:space="preserve">      </t>
  </si>
  <si>
    <t>Total number of LUNCHES reimbursed at FREE rate=</t>
  </si>
  <si>
    <t>Total number of LUNCHES reimbursed at the PAID rate=</t>
  </si>
  <si>
    <t>Total number of BREAKFASTS reimbursed at FREE rate=</t>
  </si>
  <si>
    <t>Total number of BREAKFASTS reimbursed at the PAID rate=</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</si>
  <si>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</si>
  <si>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Yes</t>
  </si>
  <si>
    <t>No</t>
  </si>
  <si>
    <t>For NSLP do you receive the extra $0.02?</t>
  </si>
  <si>
    <t>For SBP do you receive the severe need rate?</t>
  </si>
  <si>
    <t>extra</t>
  </si>
  <si>
    <t>Severe</t>
  </si>
  <si>
    <t>NSLP Reimbursement Rates</t>
  </si>
  <si>
    <t>SBP Reimbursement Rates</t>
  </si>
  <si>
    <r>
      <rPr>
        <b/>
        <sz val="13"/>
        <color indexed="8"/>
        <rFont val="Calibri"/>
        <family val="2"/>
      </rPr>
      <t>Answer the following questions if you are unsure of the NSLP/SBP Federal reimbursement rate</t>
    </r>
    <r>
      <rPr>
        <sz val="13"/>
        <color indexed="8"/>
        <rFont val="Calibri"/>
        <family val="2"/>
      </rPr>
      <t xml:space="preserve">
</t>
    </r>
    <r>
      <rPr>
        <sz val="12"/>
        <color indexed="8"/>
        <rFont val="Calibri"/>
        <family val="2"/>
      </rPr>
      <t>**</t>
    </r>
    <r>
      <rPr>
        <i/>
        <sz val="12"/>
        <color indexed="8"/>
        <rFont val="Calibri"/>
        <family val="2"/>
      </rPr>
      <t>Please verify these rates with your State Agency**</t>
    </r>
  </si>
  <si>
    <t>Prior</t>
  </si>
  <si>
    <t>Year 4</t>
  </si>
  <si>
    <t>Year 3</t>
  </si>
  <si>
    <t>Year 2</t>
  </si>
  <si>
    <t>Year 1</t>
  </si>
  <si>
    <t xml:space="preserve">Reimbursement percentage at Paid Rate: </t>
  </si>
  <si>
    <t xml:space="preserve">Reimbursement Percentage at Free Rate: </t>
  </si>
  <si>
    <t xml:space="preserve">Current Multiplier: </t>
  </si>
  <si>
    <t xml:space="preserve">Identified Student Percentage: </t>
  </si>
  <si>
    <t>Number of Identified Students:</t>
  </si>
  <si>
    <t xml:space="preserve">Number of Students Enrolled in electing LEA or school: </t>
  </si>
  <si>
    <t>Non-Base Years</t>
  </si>
  <si>
    <t xml:space="preserve"> The percentage of identified students must be determined no later than April 1st of the directly preceding school year to determine the total reimbursement percentages for the next year</t>
  </si>
  <si>
    <t>Year</t>
  </si>
  <si>
    <t>Grace Year
(if applicable)</t>
  </si>
  <si>
    <t>Enter the 2-letter State abbreviation:</t>
  </si>
  <si>
    <t>Electing School or LEA Name:</t>
  </si>
  <si>
    <t>LEA name (for electing schools):</t>
  </si>
  <si>
    <r>
      <t>1.1)   Enter the number of identified students as of April 1</t>
    </r>
    <r>
      <rPr>
        <b/>
        <vertAlign val="superscript"/>
        <sz val="12"/>
        <color indexed="56"/>
        <rFont val="Calibri"/>
        <family val="2"/>
      </rPr>
      <t>st</t>
    </r>
    <r>
      <rPr>
        <b/>
        <sz val="12"/>
        <color indexed="56"/>
        <rFont val="Calibri"/>
        <family val="2"/>
      </rPr>
      <t>:</t>
    </r>
  </si>
  <si>
    <r>
      <t>1.2)  Enter the TOTAL student enrollment as of April 1</t>
    </r>
    <r>
      <rPr>
        <b/>
        <vertAlign val="superscript"/>
        <sz val="12"/>
        <color indexed="56"/>
        <rFont val="Calibri"/>
        <family val="2"/>
      </rPr>
      <t>st</t>
    </r>
    <r>
      <rPr>
        <b/>
        <sz val="12"/>
        <color indexed="56"/>
        <rFont val="Calibri"/>
        <family val="2"/>
      </rPr>
      <t>:</t>
    </r>
  </si>
  <si>
    <t>Lunch Free rate:</t>
  </si>
  <si>
    <t>Lunch Paid rate:</t>
  </si>
  <si>
    <t>Breakfast Free rate:</t>
  </si>
  <si>
    <t>Breakfast Paid rate:</t>
  </si>
  <si>
    <t>**ONLY use if you do not know your reimbursement rates in Step 2.**</t>
  </si>
  <si>
    <r>
      <t xml:space="preserve">Based the information entered above, the NSLP reimbursement rates are below
</t>
    </r>
    <r>
      <rPr>
        <i/>
        <sz val="12"/>
        <color indexed="8"/>
        <rFont val="Calibri"/>
        <family val="2"/>
      </rPr>
      <t>Select the below rates in</t>
    </r>
    <r>
      <rPr>
        <b/>
        <sz val="12"/>
        <color indexed="8"/>
        <rFont val="Calibri"/>
        <family val="2"/>
      </rPr>
      <t xml:space="preserve"> </t>
    </r>
    <r>
      <rPr>
        <b/>
        <sz val="12"/>
        <color indexed="56"/>
        <rFont val="Calibri"/>
        <family val="2"/>
      </rPr>
      <t>2.1</t>
    </r>
    <r>
      <rPr>
        <b/>
        <sz val="12"/>
        <color indexed="8"/>
        <rFont val="Calibri"/>
        <family val="2"/>
      </rPr>
      <t xml:space="preserve"> </t>
    </r>
    <r>
      <rPr>
        <i/>
        <sz val="12"/>
        <color indexed="8"/>
        <rFont val="Calibri"/>
        <family val="2"/>
      </rPr>
      <t>and</t>
    </r>
    <r>
      <rPr>
        <b/>
        <sz val="12"/>
        <color indexed="56"/>
        <rFont val="Calibri"/>
        <family val="2"/>
      </rPr>
      <t xml:space="preserve"> 2.2</t>
    </r>
    <r>
      <rPr>
        <b/>
        <sz val="12"/>
        <color indexed="8"/>
        <rFont val="Calibri"/>
        <family val="2"/>
      </rPr>
      <t xml:space="preserve"> </t>
    </r>
    <r>
      <rPr>
        <i/>
        <sz val="12"/>
        <color indexed="8"/>
        <rFont val="Calibri"/>
        <family val="2"/>
      </rPr>
      <t>of the calculator</t>
    </r>
    <r>
      <rPr>
        <b/>
        <sz val="12"/>
        <color indexed="8"/>
        <rFont val="Calibri"/>
        <family val="2"/>
      </rPr>
      <t xml:space="preserve">. </t>
    </r>
  </si>
  <si>
    <r>
      <t xml:space="preserve">Based the information entered above, the SBP reimbursement rates are below
</t>
    </r>
    <r>
      <rPr>
        <i/>
        <sz val="12"/>
        <color indexed="8"/>
        <rFont val="Calibri"/>
        <family val="2"/>
      </rPr>
      <t xml:space="preserve">Select the below rates in </t>
    </r>
    <r>
      <rPr>
        <b/>
        <sz val="12"/>
        <color indexed="56"/>
        <rFont val="Calibri"/>
        <family val="2"/>
      </rPr>
      <t>2.3</t>
    </r>
    <r>
      <rPr>
        <b/>
        <sz val="12"/>
        <color indexed="8"/>
        <rFont val="Calibri"/>
        <family val="2"/>
      </rPr>
      <t xml:space="preserve"> and </t>
    </r>
    <r>
      <rPr>
        <b/>
        <sz val="12"/>
        <color indexed="56"/>
        <rFont val="Calibri"/>
        <family val="2"/>
      </rPr>
      <t>2.4</t>
    </r>
    <r>
      <rPr>
        <b/>
        <sz val="12"/>
        <color indexed="8"/>
        <rFont val="Calibri"/>
        <family val="2"/>
      </rPr>
      <t xml:space="preserve"> </t>
    </r>
    <r>
      <rPr>
        <i/>
        <sz val="12"/>
        <color indexed="8"/>
        <rFont val="Calibri"/>
        <family val="2"/>
      </rPr>
      <t>of the calculator</t>
    </r>
    <r>
      <rPr>
        <b/>
        <sz val="12"/>
        <color indexed="8"/>
        <rFont val="Calibri"/>
        <family val="2"/>
      </rPr>
      <t xml:space="preserve">. </t>
    </r>
  </si>
  <si>
    <t>Free</t>
  </si>
  <si>
    <t>Paid</t>
  </si>
  <si>
    <t>Reimbursement for LUNCH =</t>
  </si>
  <si>
    <t>Reimbursement for BREAKFAST =</t>
  </si>
  <si>
    <t>Total Reimbursement Level=</t>
  </si>
  <si>
    <t>Federal Reimbursement per LUNCH=</t>
  </si>
  <si>
    <t>Federal Reimbursement per BREAKFAST=</t>
  </si>
  <si>
    <t>LUNCH:</t>
  </si>
  <si>
    <t>BREAKFAST:</t>
  </si>
  <si>
    <t>Excess LUNCH dollar amount=</t>
  </si>
  <si>
    <t>Excess BREAKFAST dollar amount=</t>
  </si>
  <si>
    <t>3.1)  Enter the total number of LUNCHES served in a month:</t>
  </si>
  <si>
    <t>3.2)  Enter the total number of BREAKFASTS served in a month:</t>
  </si>
  <si>
    <t>7 CFR 245.6a(c)(2)</t>
  </si>
  <si>
    <t>Click to define: Identified Students</t>
  </si>
  <si>
    <t>Total Estimated amount of
Non Federal funds needed=</t>
  </si>
  <si>
    <t>Click here to go back to the Estimator</t>
  </si>
  <si>
    <r>
      <t>Enter the number of identified students and enrolled students as of April 1</t>
    </r>
    <r>
      <rPr>
        <i/>
        <vertAlign val="superscript"/>
        <sz val="11"/>
        <color indexed="8"/>
        <rFont val="Calibri"/>
        <family val="2"/>
      </rPr>
      <t>st</t>
    </r>
    <r>
      <rPr>
        <i/>
        <sz val="11"/>
        <color indexed="8"/>
        <rFont val="Calibri"/>
        <family val="2"/>
      </rPr>
      <t xml:space="preserve"> in 1.1 and 1.2</t>
    </r>
  </si>
  <si>
    <t>Year Prior to the First Year of Electing Benefits</t>
  </si>
  <si>
    <t>Year Prior to First Year</t>
  </si>
  <si>
    <t>Year Prior to First</t>
  </si>
  <si>
    <t>Actual Percentage used Base or Prior Year? (Year Prior to First/Prior)</t>
  </si>
  <si>
    <t>The percentage of identified students from the year prior to the first year of electing the option.</t>
  </si>
  <si>
    <t>Community Eligibility Option Tracking sheet for Electing Schools and LEAs</t>
  </si>
  <si>
    <t>NLSP</t>
  </si>
  <si>
    <t>SBP</t>
  </si>
  <si>
    <t>Total number of MEALS served in a month:</t>
  </si>
  <si>
    <r>
      <rPr>
        <b/>
        <i/>
        <sz val="12"/>
        <color indexed="8"/>
        <rFont val="Calibri"/>
        <family val="2"/>
      </rPr>
      <t>Estimated</t>
    </r>
    <r>
      <rPr>
        <b/>
        <sz val="12"/>
        <color indexed="8"/>
        <rFont val="Calibri"/>
        <family val="2"/>
      </rPr>
      <t xml:space="preserve"> Monthly Federal Reimbursements</t>
    </r>
  </si>
  <si>
    <t>Percentage of meals reimbursed at the Federal PAID rate =</t>
  </si>
  <si>
    <t>Percentage of meals reimbursed at the Federal FREE rate =</t>
  </si>
  <si>
    <r>
      <rPr>
        <b/>
        <i/>
        <sz val="12"/>
        <color indexed="63"/>
        <rFont val="Calibri"/>
        <family val="2"/>
      </rPr>
      <t>Estimated</t>
    </r>
    <r>
      <rPr>
        <b/>
        <sz val="12"/>
        <color indexed="63"/>
        <rFont val="Calibri"/>
        <family val="2"/>
      </rPr>
      <t xml:space="preserve"> Monthly Amount of 
</t>
    </r>
    <r>
      <rPr>
        <b/>
        <u/>
        <sz val="12"/>
        <color indexed="63"/>
        <rFont val="Calibri"/>
        <family val="2"/>
      </rPr>
      <t>Non Federal Funds</t>
    </r>
    <r>
      <rPr>
        <b/>
        <sz val="12"/>
        <color indexed="63"/>
        <rFont val="Calibri"/>
        <family val="2"/>
      </rPr>
      <t xml:space="preserve">  Needed</t>
    </r>
  </si>
  <si>
    <r>
      <t xml:space="preserve">                 </t>
    </r>
    <r>
      <rPr>
        <b/>
        <u/>
        <sz val="12"/>
        <color indexed="63"/>
        <rFont val="Calibri"/>
        <family val="2"/>
      </rPr>
      <t>Lunch</t>
    </r>
    <r>
      <rPr>
        <b/>
        <sz val="12"/>
        <color indexed="63"/>
        <rFont val="Calibri"/>
        <family val="2"/>
      </rPr>
      <t xml:space="preserve">                            </t>
    </r>
    <r>
      <rPr>
        <b/>
        <u/>
        <sz val="12"/>
        <color indexed="63"/>
        <rFont val="Calibri"/>
        <family val="2"/>
      </rPr>
      <t>Breakfast</t>
    </r>
  </si>
  <si>
    <r>
      <rPr>
        <b/>
        <sz val="13"/>
        <color indexed="8"/>
        <rFont val="Calibri"/>
        <family val="2"/>
      </rPr>
      <t>Step 2:  Federal Reimbursement Rates</t>
    </r>
    <r>
      <rPr>
        <b/>
        <sz val="14"/>
        <color indexed="8"/>
        <rFont val="Calibri"/>
        <family val="2"/>
      </rPr>
      <t xml:space="preserve">
</t>
    </r>
    <r>
      <rPr>
        <i/>
        <sz val="11"/>
        <color indexed="8"/>
        <rFont val="Calibri"/>
        <family val="2"/>
      </rPr>
      <t xml:space="preserve">Select the current reimbursement rates used for each program. </t>
    </r>
  </si>
  <si>
    <r>
      <t>Percentage of identified students =</t>
    </r>
    <r>
      <rPr>
        <b/>
        <i/>
        <sz val="11"/>
        <color indexed="63"/>
        <rFont val="Calibri"/>
        <family val="2"/>
      </rPr>
      <t xml:space="preserve">
**This percentage must be at least 40% to be eligible**</t>
    </r>
  </si>
  <si>
    <r>
      <t xml:space="preserve">Step 3:  Monthly Meal Data
</t>
    </r>
    <r>
      <rPr>
        <i/>
        <sz val="12"/>
        <color indexed="8"/>
        <rFont val="Calibri"/>
        <family val="2"/>
      </rPr>
      <t xml:space="preserve">Enter in the number of LUNCHES and/or BREAKFASTS served in a month in </t>
    </r>
    <r>
      <rPr>
        <b/>
        <sz val="12"/>
        <color indexed="56"/>
        <rFont val="Calibri"/>
        <family val="2"/>
      </rPr>
      <t>3.1</t>
    </r>
    <r>
      <rPr>
        <i/>
        <sz val="12"/>
        <color indexed="8"/>
        <rFont val="Calibri"/>
        <family val="2"/>
      </rPr>
      <t xml:space="preserve"> and </t>
    </r>
    <r>
      <rPr>
        <b/>
        <sz val="12"/>
        <color indexed="56"/>
        <rFont val="Calibri"/>
        <family val="2"/>
      </rPr>
      <t>3.2</t>
    </r>
  </si>
  <si>
    <r>
      <rPr>
        <b/>
        <i/>
        <sz val="12"/>
        <color indexed="8"/>
        <rFont val="Calibri"/>
        <family val="2"/>
      </rPr>
      <t xml:space="preserve">**Optional Step 5: </t>
    </r>
    <r>
      <rPr>
        <i/>
        <sz val="12"/>
        <color indexed="8"/>
        <rFont val="Calibri"/>
        <family val="2"/>
      </rPr>
      <t xml:space="preserve">
</t>
    </r>
    <r>
      <rPr>
        <sz val="12"/>
        <color indexed="8"/>
        <rFont val="Calibri"/>
        <family val="2"/>
      </rPr>
      <t xml:space="preserve">Enter the cost of producing each type of reimbursable meal.  </t>
    </r>
    <r>
      <rPr>
        <i/>
        <sz val="12"/>
        <color indexed="8"/>
        <rFont val="Calibri"/>
        <family val="2"/>
      </rPr>
      <t>Used in estimating the level of non-Federal funds needed</t>
    </r>
    <r>
      <rPr>
        <sz val="12"/>
        <color indexed="8"/>
        <rFont val="Calibri"/>
        <family val="2"/>
      </rPr>
      <t xml:space="preserve"> </t>
    </r>
  </si>
  <si>
    <t>Select "$0.06" if the SFA is certified for the additional $0.06.</t>
  </si>
  <si>
    <r>
      <t xml:space="preserve">**Optional Step 4:  </t>
    </r>
    <r>
      <rPr>
        <sz val="11"/>
        <color theme="1"/>
        <rFont val="Calibri"/>
        <family val="2"/>
        <scheme val="minor"/>
      </rPr>
      <t>Anticipated Participation Change due to serving all FREE meals:  Type the percentage participation change expected (example: enter "2" for 2%):</t>
    </r>
  </si>
  <si>
    <t>School Year</t>
  </si>
  <si>
    <t>If you do not know your reimbursement rate click here</t>
  </si>
  <si>
    <r>
      <t xml:space="preserve">Identified students are defined as the students certified for free meals not through the submission of individual applications.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</si>
  <si>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r>
      <t xml:space="preserve">Community Eligibility Provision (CEP) Monthly Federal Reimbursement Estimator
</t>
    </r>
    <r>
      <rPr>
        <i/>
        <sz val="12"/>
        <rFont val="Calibri"/>
        <family val="2"/>
      </rPr>
      <t xml:space="preserve">Use to </t>
    </r>
    <r>
      <rPr>
        <b/>
        <i/>
        <u/>
        <sz val="12"/>
        <rFont val="Calibri"/>
        <family val="2"/>
      </rPr>
      <t>estimate</t>
    </r>
    <r>
      <rPr>
        <i/>
        <sz val="12"/>
        <rFont val="Calibri"/>
        <family val="2"/>
      </rPr>
      <t xml:space="preserve"> the level of Federal reimbursement received under the CEP</t>
    </r>
  </si>
  <si>
    <t>Step 1:  Calculation of the annual CEP percentages</t>
  </si>
  <si>
    <r>
      <rPr>
        <b/>
        <i/>
        <sz val="12"/>
        <color indexed="8"/>
        <rFont val="Calibri"/>
        <family val="2"/>
      </rPr>
      <t>Estimated CEP</t>
    </r>
    <r>
      <rPr>
        <b/>
        <sz val="12"/>
        <color indexed="8"/>
        <rFont val="Calibri"/>
        <family val="2"/>
      </rPr>
      <t xml:space="preserve"> Monthly Federal Reimbursements</t>
    </r>
  </si>
  <si>
    <t>BREAKFAST=</t>
  </si>
  <si>
    <t>LUNCH=</t>
  </si>
  <si>
    <t>Total Difference</t>
  </si>
  <si>
    <t>BREAKFAST
 difference=</t>
  </si>
  <si>
    <t>LUNCH
 Difference=</t>
  </si>
  <si>
    <r>
      <t>Optional Comparison:</t>
    </r>
    <r>
      <rPr>
        <sz val="11"/>
        <color indexed="63"/>
        <rFont val="Calibri"/>
        <family val="2"/>
      </rPr>
      <t xml:space="preserve"> Enter current monthly Federal reimbursements and student payment revenue</t>
    </r>
  </si>
  <si>
    <r>
      <t xml:space="preserve">Step 4:  </t>
    </r>
    <r>
      <rPr>
        <sz val="11"/>
        <color theme="1"/>
        <rFont val="Calibri"/>
        <family val="2"/>
        <scheme val="minor"/>
      </rPr>
      <t>Anticipated Participation Change due to serving all FREE meals (for example enter 2 for 2%):</t>
    </r>
  </si>
  <si>
    <r>
      <t xml:space="preserve">CEP Difference:
</t>
    </r>
    <r>
      <rPr>
        <sz val="11"/>
        <color theme="1"/>
        <rFont val="Calibri"/>
        <family val="2"/>
        <scheme val="minor"/>
      </rPr>
      <t>This section displays the estimated difference between operating CEP and the current Federal reimbursements and student payments (if applicable). If the differences boxes are green then CEP will generate the same or more Federal revenue, if the box is red then current procedures generate higher Federal Revenue</t>
    </r>
  </si>
  <si>
    <r>
      <t xml:space="preserve">Students who are categorically eligible based on submission of a free and reduced price application (e.g., submitted an application with a SNAP number on it) are </t>
    </r>
    <r>
      <rPr>
        <u/>
        <sz val="11"/>
        <color indexed="8"/>
        <rFont val="Calibri"/>
        <family val="2"/>
      </rPr>
      <t>not</t>
    </r>
    <r>
      <rPr>
        <sz val="11"/>
        <color theme="1"/>
        <rFont val="Calibri"/>
        <family val="2"/>
        <scheme val="minor"/>
      </rPr>
      <t xml:space="preserve"> included.</t>
    </r>
  </si>
  <si>
    <t>Step 2: Federal Reimbursement Rates</t>
  </si>
  <si>
    <r>
      <t>·</t>
    </r>
    <r>
      <rPr>
        <sz val="7"/>
        <color indexed="8"/>
        <rFont val="Times New Roman"/>
        <family val="1"/>
      </rPr>
      <t xml:space="preserve">         </t>
    </r>
    <r>
      <rPr>
        <sz val="11"/>
        <color theme="1"/>
        <rFont val="Calibri"/>
        <family val="2"/>
        <scheme val="minor"/>
      </rPr>
      <t>Use the drop down menus to select your current free and paid reimbursement rates for the NSLP and SBP.</t>
    </r>
  </si>
  <si>
    <r>
      <t>o</t>
    </r>
    <r>
      <rPr>
        <sz val="7"/>
        <color indexed="8"/>
        <rFont val="Times New Roman"/>
        <family val="1"/>
      </rPr>
      <t xml:space="preserve">   </t>
    </r>
    <r>
      <rPr>
        <sz val="11"/>
        <color theme="1"/>
        <rFont val="Calibri"/>
        <family val="2"/>
        <scheme val="minor"/>
      </rPr>
      <t xml:space="preserve">If you do not know your reimbursement rates, click on the link in the upper right corner of the worksheet for assistance.  </t>
    </r>
  </si>
  <si>
    <r>
      <t>o</t>
    </r>
    <r>
      <rPr>
        <sz val="7"/>
        <color indexed="8"/>
        <rFont val="Times New Roman"/>
        <family val="1"/>
      </rPr>
      <t xml:space="preserve">   </t>
    </r>
    <r>
      <rPr>
        <sz val="11"/>
        <color theme="1"/>
        <rFont val="Calibri"/>
        <family val="2"/>
        <scheme val="minor"/>
      </rPr>
      <t>The reimbursement rates table is unprotected and may be updated each year.</t>
    </r>
  </si>
  <si>
    <r>
      <t>·</t>
    </r>
    <r>
      <rPr>
        <sz val="7"/>
        <color indexed="8"/>
        <rFont val="Times New Roman"/>
        <family val="1"/>
      </rPr>
      <t xml:space="preserve">         </t>
    </r>
    <r>
      <rPr>
        <sz val="11"/>
        <color theme="1"/>
        <rFont val="Calibri"/>
        <family val="2"/>
        <scheme val="minor"/>
      </rPr>
      <t>If your School Food Authority is certified to receive the 6 cents performance-based reimbursement,</t>
    </r>
  </si>
  <si>
    <t xml:space="preserve">      select $0.06 from the drop down menu.  </t>
  </si>
  <si>
    <t>Step 3: Monthly Meal Data</t>
  </si>
  <si>
    <t>3.1 Enter the total number of lunches served in a month for the local educational agency, school, or</t>
  </si>
  <si>
    <t xml:space="preserve">      group of schools considering the Community Eligibility Provision.</t>
  </si>
  <si>
    <t>3.2 Enter the total number of breakfasts served in a month for the local educational agency, school, or</t>
  </si>
  <si>
    <t>Step 4: Anticipated Participation Change Due to Serving All Free Meals</t>
  </si>
  <si>
    <t>4.1 If you anticipate that participation will increase or decrease due to all meals being served free, enter</t>
  </si>
  <si>
    <t>Results</t>
  </si>
  <si>
    <r>
      <t xml:space="preserve">The LIGHT GREEN box in the middle right hand side provides an </t>
    </r>
    <r>
      <rPr>
        <i/>
        <sz val="11"/>
        <color indexed="8"/>
        <rFont val="Calibri"/>
        <family val="2"/>
      </rPr>
      <t>estimate</t>
    </r>
    <r>
      <rPr>
        <sz val="11"/>
        <color theme="1"/>
        <rFont val="Calibri"/>
        <family val="2"/>
        <scheme val="minor"/>
      </rPr>
      <t xml:space="preserve"> of monthly Federal reimbursements (monthly totals and per meal) under CEP, based on data entered in steps 1-4 above.</t>
    </r>
  </si>
  <si>
    <t>Optional Comparison:</t>
  </si>
  <si>
    <t>Federal Reimbursement + Student Payments (non-CEP) vs. Federal Reimbursement under CEP</t>
  </si>
  <si>
    <r>
      <t xml:space="preserve">This section displays the estimated difference between the </t>
    </r>
    <r>
      <rPr>
        <i/>
        <sz val="11"/>
        <color indexed="8"/>
        <rFont val="Calibri"/>
        <family val="2"/>
      </rPr>
      <t>estimated</t>
    </r>
    <r>
      <rPr>
        <sz val="11"/>
        <color theme="1"/>
        <rFont val="Calibri"/>
        <family val="2"/>
        <scheme val="minor"/>
      </rPr>
      <t xml:space="preserve"> Federal reimbursement operating under CEP and the current Federal reimbursements and student payments (if applicable).</t>
    </r>
  </si>
  <si>
    <t>Enter current monthly Federal reimbursements plus student payments (add together and enter a total) revenue for both breakfast and lunch.</t>
  </si>
  <si>
    <r>
      <t xml:space="preserve">If the differences boxes in the lower right are bright green, then CEP is </t>
    </r>
    <r>
      <rPr>
        <i/>
        <sz val="11"/>
        <color indexed="8"/>
        <rFont val="Calibri"/>
        <family val="2"/>
      </rPr>
      <t>estimated</t>
    </r>
    <r>
      <rPr>
        <sz val="11"/>
        <color theme="1"/>
        <rFont val="Calibri"/>
        <family val="2"/>
        <scheme val="minor"/>
      </rPr>
      <t xml:space="preserve"> to generate the same or more Federal revenue.  If the differences boxes in the lower right are red, then current procedures generate higher Federal revenue. LEAs will need to assess the availability of non-Federal sources to cover any meal costs above the Federal reimbursements.</t>
    </r>
  </si>
  <si>
    <t>Instructions for CEP Monthly Federal Reimbursement Estimator</t>
  </si>
  <si>
    <t xml:space="preserve">      the estimated percent change in participation.  For more information regarding CEP impacts on student participation, see the </t>
  </si>
  <si>
    <t xml:space="preserve">     CEP Evaluation Study.</t>
  </si>
  <si>
    <r>
      <t>o</t>
    </r>
    <r>
      <rPr>
        <sz val="7"/>
        <color indexed="8"/>
        <rFont val="Times New Roman"/>
        <family val="1"/>
      </rPr>
      <t xml:space="preserve">   </t>
    </r>
    <r>
      <rPr>
        <sz val="11"/>
        <color theme="1"/>
        <rFont val="Calibri"/>
        <family val="2"/>
        <scheme val="minor"/>
      </rPr>
      <t>If your reimbursement rate is not listed in the drop down menu, enter your reimbursement rate in the table in the lower left of the worksheet. Enter reimbursement rates in blank cells under "----OTHER----".  Once entered into the table, select your reimbursement rate from the drop down menu under the “OTHER” header.</t>
    </r>
  </si>
  <si>
    <t>1.1)   Enter the number of identified students</t>
  </si>
  <si>
    <t>1.2)  Enter the TOTAL student enrollment</t>
  </si>
  <si>
    <t>Step 1: Calculating the Identified Student Percentage (reflective of April 1)</t>
  </si>
  <si>
    <r>
      <t>1.1</t>
    </r>
    <r>
      <rPr>
        <sz val="7"/>
        <color indexed="8"/>
        <rFont val="Times New Roman"/>
        <family val="1"/>
      </rPr>
      <t xml:space="preserve">   </t>
    </r>
    <r>
      <rPr>
        <sz val="11"/>
        <color theme="1"/>
        <rFont val="Calibri"/>
        <family val="2"/>
        <scheme val="minor"/>
      </rPr>
      <t>Enter the total number of identified students reflective of April 1.  Identified students are defined as the students certified for free meals not through the submission of individual applications.  This definition includes students directly certified through SNAP, TANF, and FDPIR participation, and homeless on the liaison list, Head Start, pre-K Even Start, migrant youth, runaways, and non-applicants approved by local officials.  Foster children certified through means other than an application are also included. (7 CFR 245.6a(c)(2))</t>
    </r>
  </si>
  <si>
    <r>
      <t>1.2</t>
    </r>
    <r>
      <rPr>
        <sz val="7"/>
        <color indexed="8"/>
        <rFont val="Times New Roman"/>
        <family val="1"/>
      </rPr>
      <t xml:space="preserve">   </t>
    </r>
    <r>
      <rPr>
        <sz val="11"/>
        <color theme="1"/>
        <rFont val="Calibri"/>
        <family val="2"/>
        <scheme val="minor"/>
      </rPr>
      <t xml:space="preserve">Enter the total student enrollment reflective of April 1 </t>
    </r>
  </si>
  <si>
    <r>
      <t>Enter the number of identified students and enrolled students that is reflective of April 1</t>
    </r>
    <r>
      <rPr>
        <i/>
        <vertAlign val="superscript"/>
        <sz val="11"/>
        <color indexed="8"/>
        <rFont val="Calibri"/>
        <family val="2"/>
      </rPr>
      <t>st</t>
    </r>
    <r>
      <rPr>
        <i/>
        <sz val="11"/>
        <color indexed="8"/>
        <rFont val="Calibri"/>
        <family val="2"/>
      </rPr>
      <t xml:space="preserve"> in 1.1 and 1.2</t>
    </r>
  </si>
  <si>
    <t>If you do not know your Federal reimbursement rates click here</t>
  </si>
  <si>
    <t>Back to Federal Estimator</t>
  </si>
  <si>
    <r>
      <rPr>
        <b/>
        <sz val="14"/>
        <color indexed="8"/>
        <rFont val="Calibri"/>
        <family val="2"/>
      </rPr>
      <t>Grouping Calculator</t>
    </r>
    <r>
      <rPr>
        <sz val="11"/>
        <color theme="1"/>
        <rFont val="Calibri"/>
        <family val="2"/>
        <scheme val="minor"/>
      </rPr>
      <t xml:space="preserve">
Use this calculator to determine the grouped identified student number and enrollment number to enter into Step 1</t>
    </r>
  </si>
  <si>
    <r>
      <t xml:space="preserve">Identified Students
</t>
    </r>
    <r>
      <rPr>
        <sz val="9"/>
        <color indexed="8"/>
        <rFont val="Calibri"/>
        <family val="2"/>
      </rPr>
      <t>Enter the number of identified students for each school entered in the first column</t>
    </r>
  </si>
  <si>
    <r>
      <t xml:space="preserve">Enrollment
</t>
    </r>
    <r>
      <rPr>
        <sz val="9"/>
        <color indexed="8"/>
        <rFont val="Calibri"/>
        <family val="2"/>
      </rPr>
      <t>Enter the number of students enrolled in each school entered in the first column</t>
    </r>
  </si>
  <si>
    <t>Identified student percentage for group</t>
  </si>
  <si>
    <t>Step 1 data for school groupings</t>
  </si>
  <si>
    <r>
      <t xml:space="preserve">Total number of students enrolled in group </t>
    </r>
    <r>
      <rPr>
        <sz val="11"/>
        <color theme="1"/>
        <rFont val="Calibri"/>
        <family val="2"/>
        <scheme val="minor"/>
      </rPr>
      <t xml:space="preserve">
Enter this figure in 1.2</t>
    </r>
  </si>
  <si>
    <r>
      <t xml:space="preserve">Step 1:  Calculating the Identified Student Percentage
</t>
    </r>
    <r>
      <rPr>
        <sz val="12"/>
        <color indexed="8"/>
        <rFont val="Calibri"/>
        <family val="2"/>
      </rPr>
      <t>If grouping schools, use the grouping calculator to assist in determining 1.1 and 1.2.</t>
    </r>
  </si>
  <si>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</si>
  <si>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Rate Type</t>
  </si>
  <si>
    <t>Default</t>
  </si>
  <si>
    <t>Less than 60%</t>
  </si>
  <si>
    <t>60% or more</t>
  </si>
  <si>
    <t>Non-Severe need</t>
  </si>
  <si>
    <t>Severe need</t>
  </si>
  <si>
    <r>
      <t xml:space="preserve">Identified students are defined as the students certified for free meals who are not subject to verification.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</si>
  <si>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 xml:space="preserve">Identified Student Percentage </t>
  </si>
  <si>
    <t>Individual school Identified student percentage</t>
  </si>
  <si>
    <t>The identified student percentage = (the number of identified students / the number of enrolled students) X 100</t>
  </si>
  <si>
    <r>
      <t xml:space="preserve">Total number of identified students in group
</t>
    </r>
    <r>
      <rPr>
        <sz val="10"/>
        <color indexed="8"/>
        <rFont val="Calibri"/>
        <family val="2"/>
      </rPr>
      <t>Enter this figure in 1.1</t>
    </r>
  </si>
  <si>
    <t>District Name:</t>
  </si>
  <si>
    <r>
      <t xml:space="preserve">School Name
</t>
    </r>
    <r>
      <rPr>
        <sz val="10"/>
        <color indexed="8"/>
        <rFont val="Calibri"/>
        <family val="2"/>
      </rPr>
      <t>Enter the name of each school that will be grouped under the same identified student percentage</t>
    </r>
  </si>
  <si>
    <r>
      <rPr>
        <b/>
        <sz val="13"/>
        <color indexed="8"/>
        <rFont val="Calibri"/>
        <family val="2"/>
      </rPr>
      <t>Step 2:  Federal Reimbursement Rates</t>
    </r>
    <r>
      <rPr>
        <b/>
        <sz val="14"/>
        <color indexed="8"/>
        <rFont val="Calibri"/>
        <family val="2"/>
      </rPr>
      <t xml:space="preserve">
</t>
    </r>
    <r>
      <rPr>
        <i/>
        <sz val="11"/>
        <color indexed="8"/>
        <rFont val="Calibri"/>
        <family val="2"/>
      </rPr>
      <t>Select the current reimbursement rates used for each program (without the $0.06). 
The additional $0.06 is applied in the next box</t>
    </r>
  </si>
  <si>
    <t>ISP Base Number, rounded to 4 decimal places =</t>
  </si>
  <si>
    <r>
      <t>ISP Percentage of identified students =</t>
    </r>
    <r>
      <rPr>
        <b/>
        <i/>
        <sz val="11"/>
        <color indexed="63"/>
        <rFont val="Calibri"/>
        <family val="2"/>
      </rPr>
      <t xml:space="preserve">
**This percentage must be at least 40% to be eligible**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</si>
</sst>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0"/>
  </numFmts>
  <fonts count="62" x14ac:knownFonts="1">
    <font>
      <sz val="11"/>
      <color theme="1"/>
      <name val="Calibri"/>
      <family val="2"/>
      <scheme val="minor"/>
    </font>
    <font>
      <b/>
      <sz val="12"/>
      <color indexed="8"/>
      <name val="Calibri"/>
      <family val="2"/>
    </font>
    <font>
      <b/>
      <sz val="14"/>
      <color indexed="8"/>
      <name val="Calibri"/>
      <family val="2"/>
    </font>
    <font>
      <sz val="12"/>
      <color indexed="8"/>
      <name val="Calibri"/>
      <family val="2"/>
    </font>
    <font>
      <i/>
      <sz val="11"/>
      <color indexed="8"/>
      <name val="Calibri"/>
      <family val="2"/>
    </font>
    <font>
      <i/>
      <sz val="12"/>
      <color indexed="8"/>
      <name val="Calibri"/>
      <family val="2"/>
    </font>
    <font>
      <sz val="13"/>
      <color indexed="8"/>
      <name val="Calibri"/>
      <family val="2"/>
    </font>
    <font>
      <b/>
      <sz val="13"/>
      <color indexed="8"/>
      <name val="Calibri"/>
      <family val="2"/>
    </font>
    <font>
      <b/>
      <sz val="12"/>
      <color indexed="56"/>
      <name val="Calibri"/>
      <family val="2"/>
    </font>
    <font>
      <i/>
      <sz val="12"/>
      <name val="Calibri"/>
      <family val="2"/>
    </font>
    <font>
      <b/>
      <i/>
      <u/>
      <sz val="12"/>
      <name val="Calibri"/>
      <family val="2"/>
    </font>
    <font>
      <b/>
      <vertAlign val="superscript"/>
      <sz val="12"/>
      <color indexed="56"/>
      <name val="Calibri"/>
      <family val="2"/>
    </font>
    <font>
      <b/>
      <sz val="12"/>
      <color indexed="63"/>
      <name val="Calibri"/>
      <family val="2"/>
    </font>
    <font>
      <b/>
      <i/>
      <sz val="12"/>
      <color indexed="63"/>
      <name val="Calibri"/>
      <family val="2"/>
    </font>
    <font>
      <b/>
      <u/>
      <sz val="12"/>
      <color indexed="63"/>
      <name val="Calibri"/>
      <family val="2"/>
    </font>
    <font>
      <b/>
      <i/>
      <sz val="13"/>
      <color indexed="8"/>
      <name val="Calibri"/>
      <family val="2"/>
    </font>
    <font>
      <i/>
      <vertAlign val="superscript"/>
      <sz val="11"/>
      <color indexed="8"/>
      <name val="Calibri"/>
      <family val="2"/>
    </font>
    <font>
      <b/>
      <i/>
      <sz val="11"/>
      <color indexed="63"/>
      <name val="Calibri"/>
      <family val="2"/>
    </font>
    <font>
      <b/>
      <i/>
      <sz val="12"/>
      <color indexed="8"/>
      <name val="Calibri"/>
      <family val="2"/>
    </font>
    <font>
      <sz val="11"/>
      <color indexed="63"/>
      <name val="Calibri"/>
      <family val="2"/>
    </font>
    <font>
      <sz val="7"/>
      <color indexed="8"/>
      <name val="Times New Roman"/>
      <family val="1"/>
    </font>
    <font>
      <u/>
      <sz val="11"/>
      <color indexed="8"/>
      <name val="Calibri"/>
      <family val="2"/>
    </font>
    <font>
      <sz val="10"/>
      <color indexed="8"/>
      <name val="Calibri"/>
      <family val="2"/>
    </font>
    <font>
      <sz val="9"/>
      <color indexed="8"/>
      <name val="Calibri"/>
      <family val="2"/>
    </font>
    <font>
      <sz val="11"/>
      <color theme="1"/>
      <name val="Calibri"/>
      <family val="2"/>
      <scheme val="minor"/>
    </font>
    <font>
      <sz val="11"/>
      <color theme="0"/>
      <name val="Calibri"/>
      <family val="2"/>
      <scheme val="minor"/>
    </font>
    <font>
      <b/>
      <sz val="11"/>
      <color theme="3"/>
      <name val="Calibri"/>
      <family val="2"/>
      <scheme val="minor"/>
    </font>
    <font>
      <u/>
      <sz val="11"/>
      <color theme="10"/>
      <name val="Calibri"/>
      <family val="2"/>
    </font>
    <font>
      <b/>
      <sz val="11"/>
      <color theme="1"/>
      <name val="Calibri"/>
      <family val="2"/>
      <scheme val="minor"/>
    </font>
    <font>
      <b/>
      <sz val="12"/>
      <color theme="1"/>
      <name val="Calibri"/>
      <family val="2"/>
      <scheme val="minor"/>
    </font>
    <font>
      <sz val="12"/>
      <color theme="1"/>
      <name val="Calibri"/>
      <family val="2"/>
      <scheme val="minor"/>
    </font>
    <font>
      <sz val="10"/>
      <color rgb="FF000000"/>
      <name val="Arial"/>
      <family val="2"/>
    </font>
    <font>
      <b/>
      <sz val="14"/>
      <color theme="1"/>
      <name val="Calibri"/>
      <family val="2"/>
      <scheme val="minor"/>
    </font>
    <font>
      <b/>
      <u/>
      <sz val="16"/>
      <name val="Calibri"/>
      <family val="2"/>
      <scheme val="minor"/>
    </font>
    <font>
      <sz val="12"/>
      <color theme="3"/>
      <name val="Calibri"/>
      <family val="2"/>
      <scheme val="minor"/>
    </font>
    <font>
      <b/>
      <sz val="12"/>
      <color theme="3"/>
      <name val="Calibri"/>
      <family val="2"/>
      <scheme val="minor"/>
    </font>
    <font>
      <b/>
      <sz val="12"/>
      <color theme="1" tint="0.14999847407452621"/>
      <name val="Calibri"/>
      <family val="2"/>
      <scheme val="minor"/>
    </font>
    <font>
      <b/>
      <i/>
      <sz val="11"/>
      <color theme="1"/>
      <name val="Calibri"/>
      <family val="2"/>
      <scheme val="minor"/>
    </font>
    <font>
      <b/>
      <i/>
      <sz val="13"/>
      <color theme="1"/>
      <name val="Calibri"/>
      <family val="2"/>
      <scheme val="minor"/>
    </font>
    <font>
      <b/>
      <sz val="12"/>
      <name val="Calibri"/>
      <family val="2"/>
      <scheme val="minor"/>
    </font>
    <font>
      <b/>
      <sz val="11"/>
      <name val="Calibri"/>
      <family val="2"/>
      <scheme val="minor"/>
    </font>
    <font>
      <b/>
      <u/>
      <sz val="16"/>
      <color theme="1"/>
      <name val="Times New Roman"/>
      <family val="1"/>
    </font>
    <font>
      <b/>
      <i/>
      <sz val="12"/>
      <color rgb="FFFF0000"/>
      <name val="Times New Roman"/>
      <family val="1"/>
    </font>
    <font>
      <b/>
      <u/>
      <sz val="12"/>
      <color theme="1"/>
      <name val="Times New Roman"/>
      <family val="1"/>
    </font>
    <font>
      <sz val="12"/>
      <color theme="1"/>
      <name val="Times New Roman"/>
      <family val="1"/>
    </font>
    <font>
      <u/>
      <sz val="12"/>
      <color theme="10"/>
      <name val="Calibri"/>
      <family val="2"/>
    </font>
    <font>
      <i/>
      <sz val="12"/>
      <color theme="1"/>
      <name val="Times New Roman"/>
      <family val="1"/>
    </font>
    <font>
      <b/>
      <u/>
      <sz val="12"/>
      <color theme="10"/>
      <name val="Calibri"/>
      <family val="2"/>
    </font>
    <font>
      <b/>
      <sz val="12"/>
      <color theme="1"/>
      <name val="Times New Roman"/>
      <family val="1"/>
    </font>
    <font>
      <sz val="11"/>
      <color theme="1"/>
      <name val="Courier New"/>
      <family val="3"/>
    </font>
    <font>
      <sz val="11"/>
      <color theme="1"/>
      <name val="Symbol"/>
      <family val="1"/>
      <charset val="2"/>
    </font>
    <font>
      <i/>
      <sz val="12"/>
      <color theme="1"/>
      <name val="Calibri"/>
      <family val="2"/>
      <scheme val="minor"/>
    </font>
    <font>
      <sz val="11"/>
      <color theme="3"/>
      <name val="Calibri"/>
      <family val="2"/>
      <scheme val="minor"/>
    </font>
    <font>
      <b/>
      <sz val="11"/>
      <color theme="1" tint="0.14999847407452621"/>
      <name val="Calibri"/>
      <family val="2"/>
      <scheme val="minor"/>
    </font>
    <font>
      <b/>
      <sz val="13"/>
      <color theme="1"/>
      <name val="Calibri"/>
      <family val="2"/>
      <scheme val="minor"/>
    </font>
    <font>
      <i/>
      <sz val="11"/>
      <color theme="1"/>
      <name val="Calibri"/>
      <family val="2"/>
      <scheme val="minor"/>
    </font>
    <font>
      <i/>
      <sz val="11"/>
      <name val="Calibri"/>
      <family val="2"/>
      <scheme val="minor"/>
    </font>
    <font>
      <b/>
      <sz val="10"/>
      <color theme="1"/>
      <name val="Calibri"/>
      <family val="2"/>
      <scheme val="minor"/>
    </font>
    <font>
      <i/>
      <sz val="14"/>
      <color theme="1"/>
      <name val="Calibri"/>
      <family val="2"/>
      <scheme val="minor"/>
    </font>
    <font>
      <sz val="13"/>
      <color theme="1"/>
      <name val="Calibri"/>
      <family val="2"/>
      <scheme val="minor"/>
    </font>
    <font>
      <b/>
      <u/>
      <sz val="11"/>
      <color theme="10"/>
      <name val="Calibri"/>
      <family val="2"/>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EEEEE"/>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1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ck">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ck">
        <color indexed="64"/>
      </right>
      <top style="double">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double">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thin">
        <color theme="3"/>
      </left>
      <right style="thick">
        <color indexed="64"/>
      </right>
      <top/>
      <bottom style="thin">
        <color theme="3"/>
      </bottom>
      <diagonal/>
    </border>
    <border>
      <left style="thin">
        <color theme="3"/>
      </left>
      <right style="thick">
        <color indexed="64"/>
      </right>
      <top style="thin">
        <color theme="3"/>
      </top>
      <bottom/>
      <diagonal/>
    </border>
    <border>
      <left style="medium">
        <color indexed="64"/>
      </left>
      <right style="thin">
        <color theme="3"/>
      </right>
      <top style="thick">
        <color indexed="64"/>
      </top>
      <bottom style="thin">
        <color theme="3"/>
      </bottom>
      <diagonal/>
    </border>
    <border>
      <left style="thin">
        <color theme="3"/>
      </left>
      <right style="thick">
        <color indexed="64"/>
      </right>
      <top style="thick">
        <color indexed="64"/>
      </top>
      <bottom style="thin">
        <color theme="3"/>
      </bottom>
      <diagonal/>
    </border>
    <border>
      <left style="thin">
        <color theme="3"/>
      </left>
      <right style="thin">
        <color theme="3"/>
      </right>
      <top style="thin">
        <color theme="3"/>
      </top>
      <bottom style="thick">
        <color indexed="64"/>
      </bottom>
      <diagonal/>
    </border>
    <border>
      <left style="thin">
        <color theme="3"/>
      </left>
      <right style="thick">
        <color indexed="64"/>
      </right>
      <top style="thin">
        <color theme="3"/>
      </top>
      <bottom style="thick">
        <color indexed="64"/>
      </bottom>
      <diagonal/>
    </border>
    <border>
      <left style="thick">
        <color indexed="64"/>
      </left>
      <right style="thin">
        <color theme="3"/>
      </right>
      <top/>
      <bottom style="thin">
        <color theme="3"/>
      </bottom>
      <diagonal/>
    </border>
    <border>
      <left style="thin">
        <color theme="3"/>
      </left>
      <right style="thin">
        <color theme="3"/>
      </right>
      <top/>
      <bottom style="thin">
        <color theme="3"/>
      </bottom>
      <diagonal/>
    </border>
    <border>
      <left style="thick">
        <color indexed="64"/>
      </left>
      <right style="thin">
        <color theme="3"/>
      </right>
      <top style="thin">
        <color theme="3"/>
      </top>
      <bottom/>
      <diagonal/>
    </border>
    <border>
      <left style="thin">
        <color theme="3"/>
      </left>
      <right style="thin">
        <color theme="3"/>
      </right>
      <top style="thin">
        <color theme="3"/>
      </top>
      <bottom/>
      <diagonal/>
    </border>
    <border>
      <left style="thick">
        <color indexed="64"/>
      </left>
      <right style="medium">
        <color theme="6" tint="-0.499984740745262"/>
      </right>
      <top style="thick">
        <color indexed="64"/>
      </top>
      <bottom style="medium">
        <color indexed="64"/>
      </bottom>
      <diagonal/>
    </border>
    <border>
      <left style="medium">
        <color theme="6" tint="-0.499984740745262"/>
      </left>
      <right style="medium">
        <color theme="6" tint="-0.499984740745262"/>
      </right>
      <top style="thick">
        <color indexed="64"/>
      </top>
      <bottom style="medium">
        <color indexed="64"/>
      </bottom>
      <diagonal/>
    </border>
    <border>
      <left style="medium">
        <color theme="6" tint="-0.499984740745262"/>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s>
  <cellStyleXfs count="5">
    <xf numFmtId="0" fontId="0" fillId="0" borderId="0"/>
    <xf numFmtId="43" fontId="24" fillId="0" borderId="0" applyFont="0" applyFill="0" applyBorder="0" applyAlignment="0" applyProtection="0"/>
    <xf numFmtId="44" fontId="24" fillId="0" borderId="0" applyFont="0" applyFill="0" applyBorder="0" applyAlignment="0" applyProtection="0"/>
    <xf numFmtId="0" fontId="27" fillId="0" borderId="0" applyNumberFormat="0" applyFill="0" applyBorder="0" applyAlignment="0" applyProtection="0">
      <alignment vertical="top"/>
      <protection locked="0"/>
    </xf>
    <xf numFmtId="9" fontId="24" fillId="0" borderId="0" applyFont="0" applyFill="0" applyBorder="0" applyAlignment="0" applyProtection="0"/>
  </cellStyleXfs>
  <cellXfs count="436">
    <xf numFmtId="0" fontId="0" fillId="0" borderId="0" xfId="0"/>
    <xf numFmtId="164" fontId="0" fillId="0" borderId="0" xfId="0" applyNumberFormat="1"/>
    <xf numFmtId="0" fontId="29" fillId="0" borderId="0" xfId="0" applyFont="1" applyAlignment="1">
      <alignment vertical="center" wrapText="1"/>
    </xf>
    <xf numFmtId="0" fontId="30" fillId="0" borderId="0" xfId="0" applyFont="1" applyAlignment="1">
      <alignment horizontal="left"/>
    </xf>
    <xf numFmtId="9" fontId="30" fillId="0" borderId="0" xfId="4" applyFont="1" applyAlignment="1">
      <alignment horizontal="left"/>
    </xf>
    <xf numFmtId="0" fontId="29" fillId="0" borderId="0" xfId="0" applyFont="1"/>
    <xf numFmtId="0" fontId="0" fillId="0" borderId="0" xfId="0" applyAlignment="1">
      <alignment vertical="center"/>
    </xf>
    <xf numFmtId="0" fontId="0" fillId="0" borderId="1" xfId="0" applyBorder="1"/>
    <xf numFmtId="0" fontId="0" fillId="0" borderId="2" xfId="0" applyBorder="1" applyAlignment="1">
      <alignment horizontal="center"/>
    </xf>
    <xf numFmtId="0" fontId="28" fillId="0" borderId="0" xfId="0" applyFont="1" applyAlignment="1">
      <alignment horizontal="left" vertical="center"/>
    </xf>
    <xf numFmtId="0" fontId="31" fillId="0" borderId="0" xfId="0" applyFont="1"/>
    <xf numFmtId="0" fontId="29" fillId="0" borderId="0" xfId="0" applyFont="1" applyAlignment="1">
      <alignment horizontal="right" vertical="center"/>
    </xf>
    <xf numFmtId="0" fontId="29" fillId="0" borderId="0" xfId="0" applyFont="1" applyAlignment="1">
      <alignment wrapText="1"/>
    </xf>
    <xf numFmtId="0" fontId="32" fillId="0" borderId="0" xfId="0" applyFont="1"/>
    <xf numFmtId="164" fontId="29" fillId="0" borderId="0" xfId="0" applyNumberFormat="1" applyFont="1" applyAlignment="1">
      <alignment vertical="center"/>
    </xf>
    <xf numFmtId="0" fontId="0" fillId="0" borderId="0" xfId="0" applyAlignment="1">
      <alignment horizontal="center" vertical="center"/>
    </xf>
    <xf numFmtId="0" fontId="32" fillId="0" borderId="3" xfId="0" applyFont="1" applyBorder="1" applyAlignment="1">
      <alignment horizontal="center" vertical="center"/>
    </xf>
    <xf numFmtId="0" fontId="0" fillId="0" borderId="4" xfId="0" applyBorder="1" applyAlignment="1">
      <alignment horizontal="center"/>
    </xf>
    <xf numFmtId="0" fontId="28" fillId="0" borderId="5" xfId="0" applyFont="1" applyBorder="1" applyAlignment="1">
      <alignment horizontal="center"/>
    </xf>
    <xf numFmtId="0" fontId="32" fillId="0" borderId="0" xfId="0" applyFont="1" applyAlignment="1">
      <alignment horizontal="center" vertical="center"/>
    </xf>
    <xf numFmtId="0" fontId="0" fillId="0" borderId="1" xfId="0" applyBorder="1" applyAlignment="1">
      <alignment horizontal="center" wrapText="1"/>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vertical="center" wrapText="1"/>
    </xf>
    <xf numFmtId="0" fontId="32" fillId="0" borderId="0" xfId="0" applyFont="1" applyAlignment="1">
      <alignment horizontal="center" vertical="top"/>
    </xf>
    <xf numFmtId="0" fontId="33" fillId="0" borderId="0" xfId="0" applyFont="1" applyAlignment="1">
      <alignment horizontal="center"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32" fillId="0" borderId="0" xfId="0" applyFont="1" applyAlignment="1">
      <alignment horizontal="center" vertical="top" wrapText="1"/>
    </xf>
    <xf numFmtId="164" fontId="29" fillId="0" borderId="0" xfId="0" applyNumberFormat="1" applyFont="1" applyAlignment="1">
      <alignment horizontal="center" vertical="center"/>
    </xf>
    <xf numFmtId="0" fontId="26" fillId="0" borderId="0" xfId="0" applyFont="1" applyAlignment="1">
      <alignment horizontal="left" vertical="center"/>
    </xf>
    <xf numFmtId="0" fontId="32" fillId="0" borderId="4" xfId="0" applyFont="1" applyBorder="1" applyAlignment="1">
      <alignment horizontal="left" vertical="center"/>
    </xf>
    <xf numFmtId="0" fontId="32" fillId="0" borderId="0" xfId="0" applyFont="1" applyAlignment="1">
      <alignment horizontal="right" vertical="center"/>
    </xf>
    <xf numFmtId="0" fontId="25" fillId="0" borderId="0" xfId="0" applyFont="1"/>
    <xf numFmtId="8" fontId="25" fillId="0" borderId="0" xfId="0" applyNumberFormat="1" applyFont="1"/>
    <xf numFmtId="8" fontId="25" fillId="0" borderId="0" xfId="0" applyNumberFormat="1" applyFont="1" applyAlignment="1">
      <alignment horizontal="center"/>
    </xf>
    <xf numFmtId="0" fontId="0" fillId="0" borderId="0" xfId="0" applyAlignment="1">
      <alignment horizontal="right" vertical="top"/>
    </xf>
    <xf numFmtId="10" fontId="30" fillId="0" borderId="0" xfId="4" applyNumberFormat="1" applyFont="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2" borderId="0" xfId="0" applyFill="1"/>
    <xf numFmtId="0" fontId="0" fillId="0" borderId="11" xfId="0" applyBorder="1"/>
    <xf numFmtId="0" fontId="29" fillId="0" borderId="12" xfId="0" applyFont="1" applyBorder="1" applyAlignment="1">
      <alignment horizontal="right" vertical="center"/>
    </xf>
    <xf numFmtId="0" fontId="0" fillId="0" borderId="12" xfId="0" applyBorder="1"/>
    <xf numFmtId="37" fontId="34" fillId="0" borderId="111" xfId="1" applyNumberFormat="1" applyFont="1" applyBorder="1" applyAlignment="1" applyProtection="1">
      <alignment horizontal="center" vertical="center"/>
      <protection locked="0"/>
    </xf>
    <xf numFmtId="37" fontId="34" fillId="0" borderId="112" xfId="1"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26" fillId="0" borderId="0" xfId="0" applyFont="1" applyAlignment="1" applyProtection="1">
      <alignment horizontal="left" vertical="top"/>
      <protection locked="0"/>
    </xf>
    <xf numFmtId="0" fontId="28" fillId="0" borderId="0" xfId="0" applyFont="1" applyAlignment="1" applyProtection="1">
      <alignment horizontal="center" vertical="top"/>
      <protection locked="0"/>
    </xf>
    <xf numFmtId="0" fontId="34"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0" borderId="0" xfId="0" applyFont="1" applyAlignment="1" applyProtection="1">
      <alignment vertical="center" wrapText="1"/>
      <protection locked="0"/>
    </xf>
    <xf numFmtId="0" fontId="29" fillId="0" borderId="15" xfId="0" applyFont="1" applyBorder="1" applyAlignment="1" applyProtection="1">
      <alignment vertical="center" wrapText="1"/>
      <protection locked="0"/>
    </xf>
    <xf numFmtId="0" fontId="27" fillId="0" borderId="1" xfId="3" applyBorder="1" applyAlignment="1">
      <alignment horizontal="center"/>
      <protection locked="0"/>
    </xf>
    <xf numFmtId="0" fontId="27" fillId="0" borderId="0" xfId="3" applyAlignment="1">
      <alignment horizontal="center"/>
      <protection locked="0"/>
    </xf>
    <xf numFmtId="0" fontId="27" fillId="0" borderId="15" xfId="3" applyBorder="1" applyAlignment="1">
      <alignment horizontal="center"/>
      <protection locked="0"/>
    </xf>
    <xf numFmtId="0" fontId="0" fillId="0" borderId="16" xfId="0" applyBorder="1" applyProtection="1">
      <protection locked="0"/>
    </xf>
    <xf numFmtId="0" fontId="0" fillId="0" borderId="4" xfId="0" applyBorder="1" applyProtection="1">
      <protection locked="0"/>
    </xf>
    <xf numFmtId="0" fontId="0" fillId="0" borderId="17" xfId="0" applyBorder="1" applyProtection="1">
      <protection locked="0"/>
    </xf>
    <xf numFmtId="0" fontId="33" fillId="0" borderId="0" xfId="0" applyFont="1" applyAlignment="1" applyProtection="1">
      <alignment horizontal="center" vertical="top"/>
      <protection locked="0"/>
    </xf>
    <xf numFmtId="0" fontId="0" fillId="0" borderId="0" xfId="0" applyProtection="1">
      <protection locked="0"/>
    </xf>
    <xf numFmtId="0" fontId="32" fillId="0" borderId="0" xfId="0" applyFont="1" applyAlignment="1" applyProtection="1">
      <alignment horizontal="center" vertical="top" wrapText="1"/>
      <protection locked="0"/>
    </xf>
    <xf numFmtId="0" fontId="29" fillId="0" borderId="0" xfId="0" applyFont="1"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27" fillId="0" borderId="0" xfId="3" applyAlignment="1">
      <alignment vertical="center" wrapText="1"/>
      <protection locked="0"/>
    </xf>
    <xf numFmtId="0" fontId="29" fillId="0" borderId="16" xfId="0" applyFont="1" applyBorder="1" applyAlignment="1">
      <alignment horizontal="center" wrapText="1"/>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9" fontId="24" fillId="0" borderId="18" xfId="4" applyBorder="1" applyAlignment="1">
      <alignment horizontal="center"/>
    </xf>
    <xf numFmtId="9" fontId="24" fillId="0" borderId="19" xfId="4" applyBorder="1" applyAlignment="1">
      <alignment horizontal="center"/>
    </xf>
    <xf numFmtId="10" fontId="0" fillId="0" borderId="0" xfId="0" applyNumberFormat="1" applyAlignment="1">
      <alignment vertical="top"/>
    </xf>
    <xf numFmtId="0" fontId="32" fillId="0" borderId="0" xfId="0" applyFont="1" applyAlignment="1">
      <alignment horizontal="right" wrapText="1"/>
    </xf>
    <xf numFmtId="9" fontId="32" fillId="0" borderId="0" xfId="4" applyFont="1" applyAlignment="1">
      <alignment horizontal="center" vertical="center" wrapText="1"/>
    </xf>
    <xf numFmtId="1" fontId="32" fillId="0" borderId="0" xfId="0" applyNumberFormat="1" applyFont="1" applyAlignment="1">
      <alignment horizontal="center" vertical="center" wrapText="1"/>
    </xf>
    <xf numFmtId="0" fontId="35" fillId="0" borderId="113" xfId="0" applyFont="1" applyBorder="1" applyAlignment="1">
      <alignment horizontal="right" vertical="center"/>
    </xf>
    <xf numFmtId="164" fontId="34" fillId="0" borderId="114" xfId="1" applyNumberFormat="1" applyFont="1" applyBorder="1" applyAlignment="1" applyProtection="1">
      <alignment horizontal="center" vertical="center"/>
      <protection locked="0"/>
    </xf>
    <xf numFmtId="44" fontId="25" fillId="0" borderId="0" xfId="2" applyFont="1" applyAlignment="1">
      <alignment horizontal="center"/>
    </xf>
    <xf numFmtId="37" fontId="36" fillId="3" borderId="25" xfId="1" applyNumberFormat="1" applyFont="1" applyFill="1" applyBorder="1" applyAlignment="1">
      <alignment horizontal="center" vertical="center"/>
    </xf>
    <xf numFmtId="9" fontId="37" fillId="4" borderId="26" xfId="4" applyFont="1" applyFill="1" applyBorder="1" applyAlignment="1" applyProtection="1">
      <alignment horizontal="center" vertical="center"/>
      <protection locked="0"/>
    </xf>
    <xf numFmtId="0" fontId="37" fillId="4" borderId="27" xfId="0" applyFont="1" applyFill="1" applyBorder="1" applyAlignment="1" applyProtection="1">
      <alignment horizontal="center" vertical="center"/>
      <protection locked="0"/>
    </xf>
    <xf numFmtId="10" fontId="38" fillId="0" borderId="28" xfId="4" applyNumberFormat="1" applyFont="1" applyBorder="1" applyAlignment="1" applyProtection="1">
      <alignment horizontal="center" vertical="center"/>
      <protection locked="0"/>
    </xf>
    <xf numFmtId="10" fontId="38" fillId="0" borderId="29" xfId="4" applyNumberFormat="1" applyFont="1" applyBorder="1" applyAlignment="1" applyProtection="1">
      <alignment horizontal="center" vertical="center"/>
      <protection locked="0"/>
    </xf>
    <xf numFmtId="0" fontId="35" fillId="0" borderId="115" xfId="0" applyFont="1" applyBorder="1" applyAlignment="1">
      <alignment horizontal="right" vertical="center"/>
    </xf>
    <xf numFmtId="164" fontId="34" fillId="0" borderId="116" xfId="1" applyNumberFormat="1" applyFont="1" applyBorder="1" applyAlignment="1" applyProtection="1">
      <alignment horizontal="center" vertical="center"/>
      <protection locked="0"/>
    </xf>
    <xf numFmtId="9" fontId="24" fillId="0" borderId="20" xfId="4" applyBorder="1" applyAlignment="1">
      <alignment horizontal="center"/>
    </xf>
    <xf numFmtId="164" fontId="36" fillId="3" borderId="30" xfId="0" applyNumberFormat="1" applyFont="1" applyFill="1" applyBorder="1" applyAlignment="1" applyProtection="1">
      <alignment horizontal="center" vertical="center"/>
      <protection hidden="1"/>
    </xf>
    <xf numFmtId="0" fontId="32" fillId="0" borderId="31" xfId="0" applyFont="1" applyBorder="1" applyAlignment="1">
      <alignment horizontal="center" vertical="center"/>
    </xf>
    <xf numFmtId="0" fontId="0" fillId="0" borderId="2" xfId="0" quotePrefix="1" applyBorder="1" applyAlignment="1" applyProtection="1">
      <alignment horizontal="center"/>
      <protection locked="0"/>
    </xf>
    <xf numFmtId="164" fontId="0" fillId="0" borderId="2" xfId="0" quotePrefix="1" applyNumberFormat="1" applyBorder="1" applyAlignment="1" applyProtection="1">
      <alignment horizontal="center"/>
      <protection locked="0"/>
    </xf>
    <xf numFmtId="10" fontId="39" fillId="0" borderId="32" xfId="4" applyNumberFormat="1" applyFont="1" applyBorder="1" applyAlignment="1" applyProtection="1">
      <alignment horizontal="center" vertical="center"/>
      <protection hidden="1"/>
    </xf>
    <xf numFmtId="10" fontId="36" fillId="3" borderId="32" xfId="4" applyNumberFormat="1" applyFont="1" applyFill="1" applyBorder="1" applyAlignment="1" applyProtection="1">
      <alignment horizontal="center" vertical="center"/>
      <protection hidden="1"/>
    </xf>
    <xf numFmtId="10" fontId="36" fillId="3" borderId="33" xfId="4" applyNumberFormat="1" applyFont="1" applyFill="1" applyBorder="1" applyAlignment="1" applyProtection="1">
      <alignment horizontal="center" vertical="center"/>
      <protection hidden="1"/>
    </xf>
    <xf numFmtId="2" fontId="0" fillId="0" borderId="0" xfId="0" applyNumberFormat="1" applyAlignment="1">
      <alignment horizontal="center" vertical="top"/>
    </xf>
    <xf numFmtId="164" fontId="32" fillId="0" borderId="0" xfId="0" applyNumberFormat="1" applyFont="1" applyAlignment="1">
      <alignment horizontal="center" vertical="center"/>
    </xf>
    <xf numFmtId="164" fontId="40" fillId="5" borderId="34" xfId="0" applyNumberFormat="1" applyFont="1" applyFill="1" applyBorder="1" applyAlignment="1">
      <alignment horizontal="center" vertical="center" wrapText="1"/>
    </xf>
    <xf numFmtId="164" fontId="40" fillId="5" borderId="35" xfId="0" applyNumberFormat="1" applyFont="1" applyFill="1" applyBorder="1" applyAlignment="1">
      <alignment horizontal="center" vertical="center" wrapText="1"/>
    </xf>
    <xf numFmtId="0" fontId="0" fillId="0" borderId="0" xfId="0" applyAlignment="1">
      <alignment wrapText="1"/>
    </xf>
    <xf numFmtId="0" fontId="41" fillId="0" borderId="0" xfId="0" applyFont="1" applyAlignment="1">
      <alignment horizontal="center" wrapText="1"/>
    </xf>
    <xf numFmtId="14" fontId="42" fillId="0" borderId="0" xfId="0" applyNumberFormat="1" applyFont="1" applyAlignment="1">
      <alignment horizontal="center" wrapText="1"/>
    </xf>
    <xf numFmtId="0" fontId="43" fillId="0" borderId="0" xfId="0" applyFont="1" applyAlignment="1">
      <alignment horizontal="center" wrapText="1"/>
    </xf>
    <xf numFmtId="0" fontId="44" fillId="0" borderId="0" xfId="0" applyFont="1" applyAlignment="1">
      <alignment horizontal="center" wrapText="1"/>
    </xf>
    <xf numFmtId="0" fontId="45" fillId="0" borderId="0" xfId="3" applyFont="1" applyAlignment="1">
      <alignment horizontal="center" wrapText="1"/>
      <protection locked="0"/>
    </xf>
    <xf numFmtId="0" fontId="44" fillId="0" borderId="0" xfId="0" applyFont="1" applyAlignment="1">
      <alignment horizontal="center" vertical="center" wrapText="1"/>
    </xf>
    <xf numFmtId="0" fontId="46" fillId="0" borderId="0" xfId="0" applyFont="1" applyAlignment="1">
      <alignment horizontal="center" wrapText="1"/>
    </xf>
    <xf numFmtId="0" fontId="47" fillId="0" borderId="0" xfId="3" applyFont="1" applyAlignment="1" applyProtection="1">
      <alignment horizontal="center" wrapText="1"/>
    </xf>
    <xf numFmtId="0" fontId="47" fillId="0" borderId="0" xfId="3" applyFont="1" applyAlignment="1">
      <alignment horizontal="center" wrapText="1"/>
      <protection locked="0"/>
    </xf>
    <xf numFmtId="0" fontId="48" fillId="0" borderId="0" xfId="0" applyFont="1" applyAlignment="1">
      <alignment horizontal="center" wrapText="1"/>
    </xf>
    <xf numFmtId="0" fontId="49" fillId="0" borderId="0" xfId="0" applyFont="1" applyAlignment="1">
      <alignment horizontal="left" vertical="center" wrapText="1"/>
    </xf>
    <xf numFmtId="0" fontId="0" fillId="0" borderId="0" xfId="0" applyAlignment="1">
      <alignment vertical="center" wrapText="1"/>
    </xf>
    <xf numFmtId="0" fontId="28" fillId="0" borderId="0" xfId="0" applyFont="1" applyAlignment="1">
      <alignment vertical="center" wrapText="1"/>
    </xf>
    <xf numFmtId="0" fontId="0" fillId="0" borderId="0" xfId="0" applyAlignment="1">
      <alignment horizontal="left" vertical="center" wrapText="1"/>
    </xf>
    <xf numFmtId="0" fontId="50" fillId="0" borderId="0" xfId="0" applyFont="1" applyAlignment="1">
      <alignment horizontal="left" vertical="center" wrapText="1"/>
    </xf>
    <xf numFmtId="0" fontId="27" fillId="0" borderId="0" xfId="3" applyAlignment="1" applyProtection="1">
      <alignment vertical="center" wrapText="1"/>
    </xf>
    <xf numFmtId="0" fontId="49" fillId="0" borderId="0" xfId="0" applyFont="1" applyAlignment="1">
      <alignment horizontal="left" vertical="center" wrapText="1" indent="1"/>
    </xf>
    <xf numFmtId="165" fontId="0" fillId="0" borderId="18" xfId="0" applyNumberFormat="1" applyBorder="1" applyAlignment="1" applyProtection="1">
      <alignment horizontal="center"/>
      <protection locked="0"/>
    </xf>
    <xf numFmtId="9" fontId="24" fillId="0" borderId="18" xfId="4" applyBorder="1" applyAlignment="1" applyProtection="1">
      <alignment horizontal="center"/>
      <protection locked="0"/>
    </xf>
    <xf numFmtId="9" fontId="24" fillId="0" borderId="24" xfId="4" applyBorder="1" applyAlignment="1" applyProtection="1">
      <alignment horizontal="center"/>
      <protection locked="0"/>
    </xf>
    <xf numFmtId="9" fontId="24" fillId="0" borderId="19" xfId="4" applyBorder="1" applyAlignment="1" applyProtection="1">
      <alignment horizontal="center"/>
      <protection locked="0"/>
    </xf>
    <xf numFmtId="9" fontId="24" fillId="0" borderId="2" xfId="4" applyBorder="1" applyAlignment="1" applyProtection="1">
      <alignment horizontal="center"/>
      <protection locked="0"/>
    </xf>
    <xf numFmtId="9" fontId="24" fillId="0" borderId="20" xfId="4" applyBorder="1" applyAlignment="1" applyProtection="1">
      <alignment horizontal="center"/>
      <protection locked="0"/>
    </xf>
    <xf numFmtId="0" fontId="28" fillId="0" borderId="2" xfId="0" applyFont="1" applyBorder="1" applyAlignment="1">
      <alignment horizontal="center"/>
    </xf>
    <xf numFmtId="0" fontId="29" fillId="0" borderId="0" xfId="0" applyFont="1" applyAlignment="1" applyProtection="1">
      <alignment horizontal="center" wrapText="1"/>
      <protection locked="0"/>
    </xf>
    <xf numFmtId="0" fontId="28" fillId="0" borderId="2" xfId="0" applyFont="1" applyBorder="1"/>
    <xf numFmtId="0" fontId="28" fillId="0" borderId="2" xfId="0" applyFont="1" applyBorder="1" applyAlignment="1" applyProtection="1">
      <alignment horizontal="center"/>
      <protection locked="0"/>
    </xf>
    <xf numFmtId="164" fontId="28" fillId="0" borderId="2" xfId="0" applyNumberFormat="1" applyFont="1" applyBorder="1" applyAlignment="1" applyProtection="1">
      <alignment horizontal="center"/>
      <protection locked="0"/>
    </xf>
    <xf numFmtId="10" fontId="24" fillId="0" borderId="2" xfId="4" applyNumberFormat="1" applyBorder="1" applyAlignment="1">
      <alignment horizontal="center" vertical="center"/>
    </xf>
    <xf numFmtId="0" fontId="29" fillId="7" borderId="42" xfId="0" applyFont="1" applyFill="1" applyBorder="1" applyAlignment="1" applyProtection="1">
      <alignment horizontal="center" vertical="center" wrapText="1"/>
      <protection locked="0"/>
    </xf>
    <xf numFmtId="0" fontId="29" fillId="7" borderId="2" xfId="0" applyFont="1" applyFill="1" applyBorder="1" applyAlignment="1" applyProtection="1">
      <alignment horizontal="center" vertical="center" wrapText="1"/>
      <protection locked="0"/>
    </xf>
    <xf numFmtId="0" fontId="39" fillId="0" borderId="43" xfId="0" applyFont="1" applyBorder="1" applyAlignment="1">
      <alignment horizontal="left" vertical="top"/>
    </xf>
    <xf numFmtId="0" fontId="52" fillId="0" borderId="0" xfId="0" applyFont="1" applyAlignment="1">
      <alignment horizontal="left" vertical="top"/>
    </xf>
    <xf numFmtId="0" fontId="54" fillId="0" borderId="1" xfId="0" applyFont="1" applyBorder="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1" fontId="32" fillId="0" borderId="96" xfId="0" applyNumberFormat="1" applyFont="1" applyBorder="1" applyAlignment="1" applyProtection="1">
      <alignment horizontal="center" vertical="center" wrapText="1"/>
      <protection locked="0"/>
    </xf>
    <xf numFmtId="1" fontId="32" fillId="0" borderId="97" xfId="0" applyNumberFormat="1" applyFont="1" applyBorder="1" applyAlignment="1" applyProtection="1">
      <alignment horizontal="center" vertical="center" wrapText="1"/>
      <protection locked="0"/>
    </xf>
    <xf numFmtId="0" fontId="0" fillId="0" borderId="96"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10" fontId="24" fillId="0" borderId="19" xfId="4" applyNumberFormat="1" applyBorder="1" applyAlignment="1">
      <alignment horizontal="center" vertical="center"/>
    </xf>
    <xf numFmtId="10" fontId="39" fillId="0" borderId="124" xfId="4" applyNumberFormat="1" applyFont="1" applyBorder="1" applyAlignment="1" applyProtection="1">
      <alignment horizontal="center" vertical="center"/>
      <protection hidden="1"/>
    </xf>
    <xf numFmtId="166" fontId="39" fillId="0" borderId="2" xfId="4" applyNumberFormat="1" applyFont="1" applyBorder="1" applyAlignment="1" applyProtection="1">
      <alignment horizontal="center" vertical="center"/>
      <protection hidden="1"/>
    </xf>
    <xf numFmtId="164" fontId="61" fillId="0" borderId="2" xfId="0" applyNumberFormat="1" applyFont="1" applyBorder="1" applyAlignment="1" applyProtection="1">
      <alignment horizontal="center"/>
      <protection locked="0"/>
    </xf>
    <xf numFmtId="0" fontId="61" fillId="0" borderId="2" xfId="0" applyFont="1" applyBorder="1" applyAlignment="1">
      <alignment horizontal="center"/>
    </xf>
    <xf numFmtId="0" fontId="0" fillId="0" borderId="9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1" fontId="32" fillId="0" borderId="40" xfId="0" applyNumberFormat="1" applyFont="1" applyBorder="1" applyAlignment="1" applyProtection="1">
      <alignment horizontal="center" vertical="center" wrapText="1"/>
      <protection locked="0"/>
    </xf>
    <xf numFmtId="1" fontId="32" fillId="0" borderId="42" xfId="0" applyNumberFormat="1" applyFont="1" applyBorder="1" applyAlignment="1" applyProtection="1">
      <alignment horizontal="center" vertical="center" wrapText="1"/>
      <protection locked="0"/>
    </xf>
    <xf numFmtId="1" fontId="32" fillId="0" borderId="90" xfId="0" applyNumberFormat="1" applyFont="1" applyBorder="1" applyAlignment="1" applyProtection="1">
      <alignment horizontal="center" vertical="center" wrapText="1"/>
      <protection locked="0"/>
    </xf>
    <xf numFmtId="1" fontId="32" fillId="0" borderId="95" xfId="0" applyNumberFormat="1" applyFont="1" applyBorder="1" applyAlignment="1" applyProtection="1">
      <alignment horizontal="center" vertical="center" wrapText="1"/>
      <protection locked="0"/>
    </xf>
    <xf numFmtId="1" fontId="32" fillId="0" borderId="96" xfId="0" applyNumberFormat="1" applyFont="1" applyBorder="1" applyAlignment="1" applyProtection="1">
      <alignment horizontal="center" vertical="center" wrapText="1"/>
      <protection locked="0"/>
    </xf>
    <xf numFmtId="1" fontId="32" fillId="0" borderId="97" xfId="0" applyNumberFormat="1" applyFont="1" applyBorder="1" applyAlignment="1" applyProtection="1">
      <alignment horizontal="center" vertical="center" wrapText="1"/>
      <protection locked="0"/>
    </xf>
    <xf numFmtId="10" fontId="24" fillId="0" borderId="38" xfId="4" applyNumberFormat="1" applyBorder="1" applyAlignment="1">
      <alignment horizontal="center" vertical="center"/>
    </xf>
    <xf numFmtId="10" fontId="24" fillId="0" borderId="19" xfId="4" applyNumberFormat="1" applyBorder="1" applyAlignment="1">
      <alignment horizontal="center" vertical="center"/>
    </xf>
    <xf numFmtId="0" fontId="53" fillId="3" borderId="86" xfId="0" applyFont="1" applyFill="1" applyBorder="1" applyAlignment="1">
      <alignment horizontal="right" vertical="center"/>
    </xf>
    <xf numFmtId="0" fontId="53" fillId="3" borderId="2" xfId="0" applyFont="1" applyFill="1" applyBorder="1" applyAlignment="1">
      <alignment horizontal="right" vertical="center"/>
    </xf>
    <xf numFmtId="0" fontId="53" fillId="3" borderId="40" xfId="0" applyFont="1" applyFill="1" applyBorder="1" applyAlignment="1">
      <alignment horizontal="right" vertical="center"/>
    </xf>
    <xf numFmtId="37" fontId="36" fillId="3" borderId="87" xfId="1" applyNumberFormat="1" applyFont="1" applyFill="1" applyBorder="1" applyAlignment="1" applyProtection="1">
      <alignment horizontal="center" vertical="center"/>
      <protection hidden="1"/>
    </xf>
    <xf numFmtId="37" fontId="36" fillId="3" borderId="88" xfId="1" applyNumberFormat="1" applyFont="1" applyFill="1" applyBorder="1" applyAlignment="1" applyProtection="1">
      <alignment horizontal="center" vertical="center"/>
      <protection hidden="1"/>
    </xf>
    <xf numFmtId="0" fontId="36" fillId="12" borderId="89" xfId="0" applyFont="1" applyFill="1" applyBorder="1" applyAlignment="1">
      <alignment horizontal="center" vertical="center" wrapText="1"/>
    </xf>
    <xf numFmtId="0" fontId="36" fillId="12" borderId="26" xfId="0" applyFont="1" applyFill="1" applyBorder="1" applyAlignment="1">
      <alignment horizontal="center" vertical="center" wrapText="1"/>
    </xf>
    <xf numFmtId="0" fontId="36" fillId="12" borderId="46" xfId="0" applyFont="1" applyFill="1" applyBorder="1" applyAlignment="1">
      <alignment horizontal="center" vertical="center" wrapText="1"/>
    </xf>
    <xf numFmtId="0" fontId="36" fillId="3" borderId="74" xfId="0" applyFont="1" applyFill="1" applyBorder="1" applyAlignment="1">
      <alignment horizontal="right" vertical="center"/>
    </xf>
    <xf numFmtId="0" fontId="36" fillId="3" borderId="75" xfId="0" applyFont="1" applyFill="1" applyBorder="1" applyAlignment="1">
      <alignment horizontal="right" vertical="center"/>
    </xf>
    <xf numFmtId="0" fontId="53" fillId="11" borderId="74" xfId="0" applyFont="1" applyFill="1" applyBorder="1" applyAlignment="1">
      <alignment horizontal="right" vertical="center" wrapText="1"/>
    </xf>
    <xf numFmtId="0" fontId="53" fillId="11" borderId="75" xfId="0" applyFont="1" applyFill="1" applyBorder="1" applyAlignment="1">
      <alignment horizontal="right" vertical="center" wrapText="1"/>
    </xf>
    <xf numFmtId="0" fontId="53" fillId="11" borderId="76" xfId="0" applyFont="1" applyFill="1" applyBorder="1" applyAlignment="1">
      <alignment horizontal="right" vertical="center" wrapText="1"/>
    </xf>
    <xf numFmtId="0" fontId="53" fillId="11" borderId="58" xfId="0" applyFont="1" applyFill="1" applyBorder="1" applyAlignment="1">
      <alignment horizontal="right" vertical="center" wrapText="1"/>
    </xf>
    <xf numFmtId="0" fontId="53" fillId="11" borderId="4" xfId="0" applyFont="1" applyFill="1" applyBorder="1" applyAlignment="1">
      <alignment horizontal="right" vertical="center" wrapText="1"/>
    </xf>
    <xf numFmtId="0" fontId="53" fillId="11" borderId="17" xfId="0" applyFont="1" applyFill="1" applyBorder="1" applyAlignment="1">
      <alignment horizontal="right" vertical="center" wrapText="1"/>
    </xf>
    <xf numFmtId="164" fontId="36" fillId="11" borderId="77" xfId="0" applyNumberFormat="1" applyFont="1" applyFill="1" applyBorder="1" applyAlignment="1" applyProtection="1">
      <alignment horizontal="center" vertical="center"/>
      <protection hidden="1"/>
    </xf>
    <xf numFmtId="164" fontId="36" fillId="11" borderId="78" xfId="0" applyNumberFormat="1" applyFont="1" applyFill="1" applyBorder="1" applyAlignment="1" applyProtection="1">
      <alignment horizontal="center" vertical="center"/>
      <protection hidden="1"/>
    </xf>
    <xf numFmtId="164" fontId="36" fillId="11" borderId="16" xfId="0" applyNumberFormat="1" applyFont="1" applyFill="1" applyBorder="1" applyAlignment="1" applyProtection="1">
      <alignment horizontal="center" vertical="center"/>
      <protection hidden="1"/>
    </xf>
    <xf numFmtId="164" fontId="36" fillId="11" borderId="59" xfId="0" applyNumberFormat="1" applyFont="1" applyFill="1" applyBorder="1" applyAlignment="1" applyProtection="1">
      <alignment horizontal="center" vertical="center"/>
      <protection hidden="1"/>
    </xf>
    <xf numFmtId="0" fontId="29" fillId="7" borderId="56" xfId="0" applyFont="1" applyFill="1" applyBorder="1" applyAlignment="1">
      <alignment horizontal="right" vertical="center" wrapText="1"/>
    </xf>
    <xf numFmtId="0" fontId="29" fillId="7" borderId="37" xfId="0" applyFont="1" applyFill="1" applyBorder="1" applyAlignment="1">
      <alignment horizontal="right" vertical="center" wrapText="1"/>
    </xf>
    <xf numFmtId="0" fontId="29" fillId="7" borderId="79" xfId="0" applyFont="1" applyFill="1" applyBorder="1" applyAlignment="1">
      <alignment horizontal="right" vertical="center" wrapText="1"/>
    </xf>
    <xf numFmtId="0" fontId="29" fillId="7" borderId="80" xfId="0" applyFont="1" applyFill="1" applyBorder="1" applyAlignment="1">
      <alignment horizontal="right" vertical="center" wrapText="1"/>
    </xf>
    <xf numFmtId="0" fontId="29" fillId="7" borderId="81" xfId="0" applyFont="1" applyFill="1" applyBorder="1" applyAlignment="1">
      <alignment horizontal="right" vertical="center" wrapText="1"/>
    </xf>
    <xf numFmtId="0" fontId="29" fillId="7" borderId="82" xfId="0" applyFont="1" applyFill="1" applyBorder="1" applyAlignment="1">
      <alignment horizontal="right" vertical="center" wrapText="1"/>
    </xf>
    <xf numFmtId="0" fontId="53" fillId="11" borderId="71" xfId="0" applyFont="1" applyFill="1" applyBorder="1" applyAlignment="1">
      <alignment horizontal="right" vertical="center" wrapText="1"/>
    </xf>
    <xf numFmtId="0" fontId="53" fillId="11" borderId="30" xfId="0" applyFont="1" applyFill="1" applyBorder="1" applyAlignment="1">
      <alignment horizontal="right" vertical="center" wrapText="1"/>
    </xf>
    <xf numFmtId="164" fontId="36" fillId="11" borderId="30" xfId="0" applyNumberFormat="1" applyFont="1" applyFill="1" applyBorder="1" applyAlignment="1" applyProtection="1">
      <alignment horizontal="center" vertical="center"/>
      <protection hidden="1"/>
    </xf>
    <xf numFmtId="164" fontId="36" fillId="11" borderId="32" xfId="0" applyNumberFormat="1" applyFont="1" applyFill="1" applyBorder="1" applyAlignment="1" applyProtection="1">
      <alignment horizontal="center" vertical="center"/>
      <protection hidden="1"/>
    </xf>
    <xf numFmtId="0" fontId="53" fillId="3" borderId="83" xfId="0" applyFont="1" applyFill="1" applyBorder="1" applyAlignment="1">
      <alignment horizontal="right" vertical="center"/>
    </xf>
    <xf numFmtId="0" fontId="53" fillId="3" borderId="84" xfId="0" applyFont="1" applyFill="1" applyBorder="1" applyAlignment="1">
      <alignment horizontal="right" vertical="center"/>
    </xf>
    <xf numFmtId="0" fontId="53" fillId="3" borderId="85" xfId="0" applyFont="1" applyFill="1" applyBorder="1" applyAlignment="1">
      <alignment horizontal="right" vertical="center"/>
    </xf>
    <xf numFmtId="37" fontId="36" fillId="3" borderId="16" xfId="1" applyNumberFormat="1" applyFont="1" applyFill="1" applyBorder="1" applyAlignment="1" applyProtection="1">
      <alignment horizontal="center" vertical="center"/>
      <protection hidden="1"/>
    </xf>
    <xf numFmtId="37" fontId="36" fillId="3" borderId="59" xfId="1" applyNumberFormat="1" applyFont="1" applyFill="1" applyBorder="1" applyAlignment="1" applyProtection="1">
      <alignment horizontal="center" vertical="center"/>
      <protection hidden="1"/>
    </xf>
    <xf numFmtId="0" fontId="53" fillId="11" borderId="72" xfId="0" applyFont="1" applyFill="1" applyBorder="1" applyAlignment="1">
      <alignment horizontal="right" vertical="center" wrapText="1"/>
    </xf>
    <xf numFmtId="0" fontId="53" fillId="11" borderId="14" xfId="0" applyFont="1" applyFill="1" applyBorder="1" applyAlignment="1">
      <alignment horizontal="right" vertical="center" wrapText="1"/>
    </xf>
    <xf numFmtId="164" fontId="36" fillId="11" borderId="14" xfId="0" applyNumberFormat="1" applyFont="1" applyFill="1" applyBorder="1" applyAlignment="1" applyProtection="1">
      <alignment horizontal="center" vertical="center"/>
      <protection hidden="1"/>
    </xf>
    <xf numFmtId="164" fontId="36" fillId="11" borderId="73" xfId="0" applyNumberFormat="1" applyFont="1" applyFill="1" applyBorder="1" applyAlignment="1" applyProtection="1">
      <alignment horizontal="center" vertical="center"/>
      <protection hidden="1"/>
    </xf>
    <xf numFmtId="0" fontId="53" fillId="3" borderId="66" xfId="0" applyFont="1" applyFill="1" applyBorder="1" applyAlignment="1">
      <alignment horizontal="right" vertical="center"/>
    </xf>
    <xf numFmtId="0" fontId="53" fillId="3" borderId="67" xfId="0" applyFont="1" applyFill="1" applyBorder="1" applyAlignment="1">
      <alignment horizontal="right" vertical="center"/>
    </xf>
    <xf numFmtId="0" fontId="56" fillId="0" borderId="66" xfId="0" applyFont="1" applyBorder="1" applyAlignment="1" applyProtection="1">
      <alignment horizontal="center" vertical="center" wrapText="1"/>
      <protection locked="0"/>
    </xf>
    <xf numFmtId="0" fontId="56" fillId="0" borderId="67" xfId="0" applyFont="1" applyBorder="1" applyAlignment="1" applyProtection="1">
      <alignment horizontal="center" vertical="center" wrapText="1"/>
      <protection locked="0"/>
    </xf>
    <xf numFmtId="0" fontId="56" fillId="0" borderId="48" xfId="0" applyFont="1" applyBorder="1" applyAlignment="1" applyProtection="1">
      <alignment horizontal="center" vertical="center" wrapText="1"/>
      <protection locked="0"/>
    </xf>
    <xf numFmtId="0" fontId="29" fillId="7" borderId="68" xfId="0" applyFont="1" applyFill="1" applyBorder="1" applyAlignment="1">
      <alignment horizontal="center" vertical="center" wrapText="1"/>
    </xf>
    <xf numFmtId="0" fontId="0" fillId="0" borderId="69" xfId="0" applyBorder="1"/>
    <xf numFmtId="0" fontId="0" fillId="0" borderId="70" xfId="0" applyBorder="1"/>
    <xf numFmtId="0" fontId="1" fillId="10" borderId="121" xfId="0" applyFont="1" applyFill="1" applyBorder="1" applyAlignment="1">
      <alignment horizontal="center" vertical="center" wrapText="1"/>
    </xf>
    <xf numFmtId="0" fontId="29" fillId="10" borderId="122" xfId="0" applyFont="1" applyFill="1" applyBorder="1" applyAlignment="1">
      <alignment horizontal="center" vertical="center" wrapText="1"/>
    </xf>
    <xf numFmtId="0" fontId="29" fillId="10" borderId="123" xfId="0" applyFont="1" applyFill="1" applyBorder="1" applyAlignment="1">
      <alignment horizontal="center" vertical="center" wrapText="1"/>
    </xf>
    <xf numFmtId="0" fontId="29" fillId="5" borderId="56" xfId="0" applyFont="1" applyFill="1" applyBorder="1" applyAlignment="1">
      <alignment horizontal="center" vertical="center" wrapText="1"/>
    </xf>
    <xf numFmtId="0" fontId="29" fillId="5" borderId="37" xfId="0" applyFont="1" applyFill="1" applyBorder="1" applyAlignment="1">
      <alignment horizontal="center" vertical="center" wrapText="1"/>
    </xf>
    <xf numFmtId="0" fontId="29" fillId="5" borderId="79" xfId="0" applyFont="1" applyFill="1" applyBorder="1" applyAlignment="1">
      <alignment horizontal="center" vertical="center" wrapText="1"/>
    </xf>
    <xf numFmtId="0" fontId="29" fillId="5" borderId="80"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53" fillId="3" borderId="44" xfId="0" applyFont="1" applyFill="1" applyBorder="1" applyAlignment="1">
      <alignment horizontal="right" vertical="center"/>
    </xf>
    <xf numFmtId="0" fontId="53" fillId="3" borderId="38" xfId="0" applyFont="1" applyFill="1" applyBorder="1" applyAlignment="1">
      <alignment horizontal="right" vertical="center"/>
    </xf>
    <xf numFmtId="0" fontId="53" fillId="3" borderId="90" xfId="0" applyFont="1" applyFill="1" applyBorder="1" applyAlignment="1">
      <alignment horizontal="right" vertical="center"/>
    </xf>
    <xf numFmtId="37" fontId="36" fillId="3" borderId="51" xfId="1" applyNumberFormat="1" applyFont="1" applyFill="1" applyBorder="1" applyAlignment="1" applyProtection="1">
      <alignment horizontal="center" vertical="center"/>
      <protection hidden="1"/>
    </xf>
    <xf numFmtId="37" fontId="36" fillId="3" borderId="63" xfId="1" applyNumberFormat="1" applyFont="1" applyFill="1" applyBorder="1" applyAlignment="1" applyProtection="1">
      <alignment horizontal="center" vertical="center"/>
      <protection hidden="1"/>
    </xf>
    <xf numFmtId="164" fontId="53" fillId="0" borderId="40" xfId="0" applyNumberFormat="1" applyFont="1" applyBorder="1" applyAlignment="1" applyProtection="1">
      <alignment horizontal="center" vertical="center" wrapText="1"/>
      <protection locked="0"/>
    </xf>
    <xf numFmtId="164" fontId="53" fillId="0" borderId="41" xfId="0" applyNumberFormat="1" applyFont="1" applyBorder="1" applyAlignment="1" applyProtection="1">
      <alignment horizontal="center" vertical="center" wrapText="1"/>
      <protection locked="0"/>
    </xf>
    <xf numFmtId="164" fontId="53" fillId="0" borderId="91" xfId="0" applyNumberFormat="1" applyFont="1" applyBorder="1" applyAlignment="1" applyProtection="1">
      <alignment horizontal="center" vertical="center" wrapText="1"/>
      <protection locked="0"/>
    </xf>
    <xf numFmtId="164" fontId="53" fillId="0" borderId="90" xfId="0" applyNumberFormat="1" applyFont="1" applyBorder="1" applyAlignment="1" applyProtection="1">
      <alignment horizontal="center" vertical="center" wrapText="1"/>
      <protection locked="0"/>
    </xf>
    <xf numFmtId="164" fontId="53" fillId="0" borderId="3" xfId="0" applyNumberFormat="1" applyFont="1" applyBorder="1" applyAlignment="1" applyProtection="1">
      <alignment horizontal="center" vertical="center" wrapText="1"/>
      <protection locked="0"/>
    </xf>
    <xf numFmtId="164" fontId="53" fillId="0" borderId="92" xfId="0" applyNumberFormat="1" applyFont="1" applyBorder="1" applyAlignment="1" applyProtection="1">
      <alignment horizontal="center" vertical="center" wrapText="1"/>
      <protection locked="0"/>
    </xf>
    <xf numFmtId="0" fontId="53" fillId="0" borderId="86" xfId="0" applyFont="1" applyBorder="1" applyAlignment="1">
      <alignment horizontal="right" vertical="center" wrapText="1"/>
    </xf>
    <xf numFmtId="0" fontId="53" fillId="0" borderId="2" xfId="0" applyFont="1" applyBorder="1" applyAlignment="1">
      <alignment horizontal="right" vertical="center" wrapText="1"/>
    </xf>
    <xf numFmtId="0" fontId="40" fillId="5" borderId="93" xfId="0" applyFont="1" applyFill="1" applyBorder="1" applyAlignment="1">
      <alignment horizontal="right" vertical="center" wrapText="1"/>
    </xf>
    <xf numFmtId="0" fontId="40" fillId="5" borderId="26" xfId="0" applyFont="1" applyFill="1" applyBorder="1" applyAlignment="1">
      <alignment horizontal="right" vertical="center" wrapText="1"/>
    </xf>
    <xf numFmtId="0" fontId="40" fillId="5" borderId="94" xfId="0" applyFont="1" applyFill="1" applyBorder="1" applyAlignment="1">
      <alignment horizontal="right" vertical="center" wrapText="1"/>
    </xf>
    <xf numFmtId="0" fontId="40" fillId="5" borderId="28" xfId="0" applyFont="1" applyFill="1" applyBorder="1" applyAlignment="1">
      <alignment horizontal="right" vertical="center" wrapText="1"/>
    </xf>
    <xf numFmtId="0" fontId="53" fillId="0" borderId="44" xfId="0" applyFont="1" applyBorder="1" applyAlignment="1">
      <alignment horizontal="right" vertical="center" wrapText="1"/>
    </xf>
    <xf numFmtId="0" fontId="53" fillId="0" borderId="38" xfId="0" applyFont="1" applyBorder="1" applyAlignment="1">
      <alignment horizontal="right" vertical="center" wrapText="1"/>
    </xf>
    <xf numFmtId="164" fontId="40" fillId="5" borderId="45" xfId="0" applyNumberFormat="1" applyFont="1" applyFill="1" applyBorder="1" applyAlignment="1" applyProtection="1">
      <alignment horizontal="center" vertical="center" wrapText="1"/>
      <protection hidden="1"/>
    </xf>
    <xf numFmtId="164" fontId="40" fillId="5" borderId="46" xfId="0" applyNumberFormat="1" applyFont="1" applyFill="1" applyBorder="1" applyAlignment="1" applyProtection="1">
      <alignment horizontal="center" vertical="center" wrapText="1"/>
      <protection hidden="1"/>
    </xf>
    <xf numFmtId="164" fontId="40" fillId="5" borderId="47" xfId="0" applyNumberFormat="1" applyFont="1" applyFill="1" applyBorder="1" applyAlignment="1" applyProtection="1">
      <alignment horizontal="center" vertical="center"/>
      <protection hidden="1"/>
    </xf>
    <xf numFmtId="164" fontId="40" fillId="5" borderId="48" xfId="0" applyNumberFormat="1" applyFont="1" applyFill="1" applyBorder="1" applyAlignment="1" applyProtection="1">
      <alignment horizontal="center" vertical="center"/>
      <protection hidden="1"/>
    </xf>
    <xf numFmtId="0" fontId="35" fillId="0" borderId="117" xfId="0" applyFont="1" applyBorder="1" applyAlignment="1">
      <alignment horizontal="right" vertical="center"/>
    </xf>
    <xf numFmtId="0" fontId="35" fillId="0" borderId="118" xfId="0" applyFont="1" applyBorder="1" applyAlignment="1">
      <alignment horizontal="right" vertical="center"/>
    </xf>
    <xf numFmtId="0" fontId="40" fillId="11" borderId="71" xfId="0" applyFont="1" applyFill="1" applyBorder="1" applyAlignment="1">
      <alignment horizontal="right" vertical="center" wrapText="1"/>
    </xf>
    <xf numFmtId="0" fontId="40" fillId="11" borderId="30" xfId="0" applyFont="1" applyFill="1" applyBorder="1" applyAlignment="1">
      <alignment horizontal="right" vertical="center" wrapText="1"/>
    </xf>
    <xf numFmtId="0" fontId="35" fillId="0" borderId="119" xfId="0" applyFont="1" applyBorder="1" applyAlignment="1">
      <alignment horizontal="right" vertical="center"/>
    </xf>
    <xf numFmtId="0" fontId="35" fillId="0" borderId="120" xfId="0" applyFont="1" applyBorder="1" applyAlignment="1">
      <alignment horizontal="right" vertical="center"/>
    </xf>
    <xf numFmtId="0" fontId="40" fillId="11" borderId="72" xfId="0" applyFont="1" applyFill="1" applyBorder="1" applyAlignment="1">
      <alignment horizontal="right" vertical="center" wrapText="1"/>
    </xf>
    <xf numFmtId="0" fontId="40" fillId="11" borderId="14" xfId="0" applyFont="1" applyFill="1" applyBorder="1" applyAlignment="1">
      <alignment horizontal="right" vertical="center" wrapText="1"/>
    </xf>
    <xf numFmtId="0" fontId="53" fillId="3" borderId="64" xfId="0" applyFont="1" applyFill="1" applyBorder="1" applyAlignment="1">
      <alignment horizontal="right" vertical="center" wrapText="1"/>
    </xf>
    <xf numFmtId="0" fontId="53" fillId="3" borderId="41" xfId="0" applyFont="1" applyFill="1" applyBorder="1" applyAlignment="1">
      <alignment horizontal="right" vertical="center"/>
    </xf>
    <xf numFmtId="0" fontId="53" fillId="3" borderId="65" xfId="0" applyFont="1" applyFill="1" applyBorder="1" applyAlignment="1">
      <alignment horizontal="right" vertical="center"/>
    </xf>
    <xf numFmtId="0" fontId="39" fillId="0" borderId="43" xfId="0" applyFont="1" applyBorder="1" applyAlignment="1">
      <alignment horizontal="left" vertical="top"/>
    </xf>
    <xf numFmtId="0" fontId="52" fillId="0" borderId="0" xfId="0" applyFont="1" applyAlignment="1">
      <alignment horizontal="left" vertical="top"/>
    </xf>
    <xf numFmtId="0" fontId="54" fillId="0" borderId="1" xfId="0" applyFont="1" applyBorder="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53" fillId="3" borderId="64" xfId="0" applyFont="1" applyFill="1" applyBorder="1" applyAlignment="1">
      <alignment horizontal="right" vertical="center"/>
    </xf>
    <xf numFmtId="0" fontId="28" fillId="7" borderId="54" xfId="0" applyFont="1" applyFill="1" applyBorder="1" applyAlignment="1">
      <alignment horizontal="center" vertical="top" wrapText="1"/>
    </xf>
    <xf numFmtId="0" fontId="28" fillId="7" borderId="55" xfId="0" applyFont="1" applyFill="1" applyBorder="1" applyAlignment="1">
      <alignment horizontal="center" vertical="top" wrapText="1"/>
    </xf>
    <xf numFmtId="0" fontId="28" fillId="7" borderId="27" xfId="0" applyFont="1" applyFill="1" applyBorder="1" applyAlignment="1">
      <alignment horizontal="center" vertical="top" wrapText="1"/>
    </xf>
    <xf numFmtId="0" fontId="27" fillId="0" borderId="40" xfId="3" applyBorder="1" applyAlignment="1" applyProtection="1">
      <alignment horizontal="center" vertical="center"/>
    </xf>
    <xf numFmtId="0" fontId="27" fillId="0" borderId="41" xfId="3" applyBorder="1" applyAlignment="1" applyProtection="1">
      <alignment horizontal="center" vertical="center"/>
    </xf>
    <xf numFmtId="0" fontId="27" fillId="0" borderId="42" xfId="3" applyBorder="1" applyAlignment="1" applyProtection="1">
      <alignment horizontal="center" vertical="center"/>
    </xf>
    <xf numFmtId="0" fontId="29" fillId="7" borderId="42" xfId="0" applyFont="1" applyFill="1" applyBorder="1" applyAlignment="1" applyProtection="1">
      <alignment horizontal="center" vertical="center" wrapText="1"/>
      <protection locked="0"/>
    </xf>
    <xf numFmtId="0" fontId="29" fillId="7" borderId="2" xfId="0" applyFont="1" applyFill="1" applyBorder="1" applyAlignment="1" applyProtection="1">
      <alignment horizontal="center" vertical="center" wrapText="1"/>
      <protection locked="0"/>
    </xf>
    <xf numFmtId="0" fontId="0" fillId="0" borderId="42" xfId="0" applyBorder="1" applyAlignment="1" applyProtection="1">
      <alignment horizontal="center"/>
      <protection locked="0"/>
    </xf>
    <xf numFmtId="0" fontId="0" fillId="0" borderId="2" xfId="0" applyBorder="1" applyAlignment="1" applyProtection="1">
      <alignment horizontal="center"/>
      <protection locked="0"/>
    </xf>
    <xf numFmtId="0" fontId="29" fillId="8" borderId="41" xfId="0" applyFont="1" applyFill="1" applyBorder="1" applyAlignment="1" applyProtection="1">
      <alignment horizontal="center" vertical="top" wrapText="1"/>
      <protection locked="0"/>
    </xf>
    <xf numFmtId="0" fontId="29" fillId="8" borderId="42" xfId="0" applyFont="1" applyFill="1" applyBorder="1" applyAlignment="1" applyProtection="1">
      <alignment horizontal="center" vertical="top" wrapText="1"/>
      <protection locked="0"/>
    </xf>
    <xf numFmtId="10" fontId="24" fillId="0" borderId="41" xfId="4" applyNumberFormat="1" applyBorder="1" applyAlignment="1" applyProtection="1">
      <alignment horizontal="center"/>
      <protection locked="0"/>
    </xf>
    <xf numFmtId="10" fontId="24" fillId="0" borderId="42" xfId="4" applyNumberFormat="1" applyBorder="1" applyAlignment="1" applyProtection="1">
      <alignment horizontal="center"/>
      <protection locked="0"/>
    </xf>
    <xf numFmtId="0" fontId="33" fillId="9" borderId="49" xfId="0" applyFont="1" applyFill="1" applyBorder="1" applyAlignment="1">
      <alignment horizontal="center" vertical="top" wrapText="1"/>
    </xf>
    <xf numFmtId="0" fontId="33" fillId="9" borderId="12" xfId="0" applyFont="1" applyFill="1" applyBorder="1" applyAlignment="1">
      <alignment horizontal="center" vertical="top"/>
    </xf>
    <xf numFmtId="0" fontId="33" fillId="9" borderId="50" xfId="0" applyFont="1" applyFill="1" applyBorder="1" applyAlignment="1">
      <alignment horizontal="center" vertical="top"/>
    </xf>
    <xf numFmtId="0" fontId="47" fillId="0" borderId="0" xfId="3" applyFont="1" applyAlignment="1">
      <alignment horizontal="center" vertical="top" wrapText="1"/>
      <protection locked="0"/>
    </xf>
    <xf numFmtId="0" fontId="54" fillId="0" borderId="51" xfId="0" applyFont="1" applyBorder="1" applyAlignment="1" applyProtection="1">
      <alignment horizontal="center" vertical="center" wrapText="1"/>
      <protection locked="0"/>
    </xf>
    <xf numFmtId="0" fontId="54" fillId="0" borderId="52" xfId="0" applyFont="1" applyBorder="1" applyAlignment="1" applyProtection="1">
      <alignment horizontal="center" vertical="center" wrapText="1"/>
      <protection locked="0"/>
    </xf>
    <xf numFmtId="0" fontId="54" fillId="0" borderId="53" xfId="0" applyFont="1" applyBorder="1" applyAlignment="1" applyProtection="1">
      <alignment horizontal="center" vertical="center" wrapText="1"/>
      <protection locked="0"/>
    </xf>
    <xf numFmtId="0" fontId="1" fillId="7" borderId="54" xfId="0" applyFont="1" applyFill="1" applyBorder="1" applyAlignment="1">
      <alignment horizontal="center" vertical="center" wrapText="1"/>
    </xf>
    <xf numFmtId="0" fontId="54" fillId="7" borderId="55" xfId="0" applyFont="1" applyFill="1" applyBorder="1" applyAlignment="1">
      <alignment horizontal="center" vertical="center" wrapText="1"/>
    </xf>
    <xf numFmtId="0" fontId="54" fillId="7" borderId="27"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32" fillId="7" borderId="37" xfId="0" applyFont="1" applyFill="1" applyBorder="1" applyAlignment="1">
      <alignment horizontal="center" vertical="center" wrapText="1"/>
    </xf>
    <xf numFmtId="0" fontId="32" fillId="7" borderId="57" xfId="0" applyFont="1" applyFill="1" applyBorder="1" applyAlignment="1">
      <alignment horizontal="center" vertical="center" wrapText="1"/>
    </xf>
    <xf numFmtId="0" fontId="32" fillId="7" borderId="58"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7" borderId="59" xfId="0" applyFont="1" applyFill="1" applyBorder="1" applyAlignment="1">
      <alignment horizontal="center" vertical="center" wrapText="1"/>
    </xf>
    <xf numFmtId="0" fontId="55" fillId="7" borderId="58" xfId="0" applyFont="1" applyFill="1" applyBorder="1" applyAlignment="1">
      <alignment horizontal="center" vertical="center" wrapText="1"/>
    </xf>
    <xf numFmtId="0" fontId="55" fillId="7" borderId="4" xfId="0" applyFont="1" applyFill="1" applyBorder="1" applyAlignment="1">
      <alignment horizontal="center" vertical="center" wrapText="1"/>
    </xf>
    <xf numFmtId="0" fontId="27" fillId="7" borderId="60" xfId="3" applyFill="1" applyBorder="1" applyAlignment="1">
      <alignment horizontal="center" vertical="center" wrapText="1"/>
      <protection locked="0"/>
    </xf>
    <xf numFmtId="0" fontId="27" fillId="7" borderId="61" xfId="3" applyFill="1" applyBorder="1" applyAlignment="1">
      <alignment horizontal="center" vertical="center" wrapText="1"/>
      <protection locked="0"/>
    </xf>
    <xf numFmtId="0" fontId="35" fillId="0" borderId="118" xfId="0" applyFont="1" applyBorder="1" applyAlignment="1">
      <alignment vertical="center"/>
    </xf>
    <xf numFmtId="0" fontId="36" fillId="0" borderId="62" xfId="0" applyFont="1" applyBorder="1" applyAlignment="1">
      <alignment vertical="center" wrapText="1"/>
    </xf>
    <xf numFmtId="0" fontId="0" fillId="0" borderId="52" xfId="0" applyBorder="1" applyAlignment="1">
      <alignment vertical="center"/>
    </xf>
    <xf numFmtId="0" fontId="0" fillId="0" borderId="63" xfId="0" applyBorder="1" applyAlignment="1">
      <alignment vertical="center"/>
    </xf>
    <xf numFmtId="0" fontId="35" fillId="0" borderId="120" xfId="0" applyFont="1" applyBorder="1" applyAlignment="1">
      <alignment vertical="center"/>
    </xf>
    <xf numFmtId="0" fontId="28" fillId="0" borderId="90" xfId="0" applyFont="1" applyBorder="1" applyAlignment="1">
      <alignment horizontal="center" wrapText="1"/>
    </xf>
    <xf numFmtId="0" fontId="28" fillId="0" borderId="95" xfId="0" applyFont="1" applyBorder="1" applyAlignment="1">
      <alignment horizontal="center" wrapText="1"/>
    </xf>
    <xf numFmtId="0" fontId="28" fillId="0" borderId="96" xfId="0" applyFont="1" applyBorder="1" applyAlignment="1">
      <alignment horizontal="center" wrapText="1"/>
    </xf>
    <xf numFmtId="0" fontId="28" fillId="0" borderId="97" xfId="0" applyFont="1" applyBorder="1" applyAlignment="1">
      <alignment horizontal="center" wrapText="1"/>
    </xf>
    <xf numFmtId="0" fontId="28" fillId="0" borderId="3" xfId="0" applyFont="1" applyBorder="1" applyAlignment="1">
      <alignment horizontal="center" wrapText="1"/>
    </xf>
    <xf numFmtId="0" fontId="28" fillId="0" borderId="84" xfId="0" applyFont="1" applyBorder="1" applyAlignment="1">
      <alignment horizontal="center" wrapText="1"/>
    </xf>
    <xf numFmtId="0" fontId="28" fillId="0" borderId="12" xfId="0" applyFont="1" applyBorder="1" applyAlignment="1">
      <alignment horizontal="right"/>
    </xf>
    <xf numFmtId="0" fontId="28" fillId="0" borderId="37" xfId="0" applyFont="1" applyBorder="1" applyAlignment="1" applyProtection="1">
      <alignment horizontal="center"/>
      <protection locked="0"/>
    </xf>
    <xf numFmtId="0" fontId="29" fillId="6" borderId="40" xfId="0" applyFont="1" applyFill="1" applyBorder="1" applyAlignment="1" applyProtection="1">
      <alignment horizontal="center" vertical="top" wrapText="1"/>
      <protection locked="0"/>
    </xf>
    <xf numFmtId="0" fontId="29" fillId="6" borderId="42" xfId="0" applyFont="1" applyFill="1" applyBorder="1" applyAlignment="1" applyProtection="1">
      <alignment horizontal="center" vertical="top" wrapText="1"/>
      <protection locked="0"/>
    </xf>
    <xf numFmtId="0" fontId="28" fillId="7" borderId="90"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95" xfId="0" applyFont="1" applyFill="1" applyBorder="1" applyAlignment="1">
      <alignment horizontal="center" vertical="center" wrapText="1"/>
    </xf>
    <xf numFmtId="0" fontId="28" fillId="7" borderId="96" xfId="0" applyFont="1" applyFill="1" applyBorder="1" applyAlignment="1">
      <alignment horizontal="center" vertical="center" wrapText="1"/>
    </xf>
    <xf numFmtId="0" fontId="28" fillId="7" borderId="84" xfId="0" applyFont="1" applyFill="1" applyBorder="1" applyAlignment="1">
      <alignment horizontal="center" vertical="center" wrapText="1"/>
    </xf>
    <xf numFmtId="0" fontId="28" fillId="7" borderId="97" xfId="0" applyFont="1" applyFill="1" applyBorder="1" applyAlignment="1">
      <alignment horizontal="center" vertical="center" wrapText="1"/>
    </xf>
    <xf numFmtId="0" fontId="57" fillId="0" borderId="38" xfId="0" applyFont="1" applyBorder="1" applyAlignment="1">
      <alignment horizontal="center" wrapText="1"/>
    </xf>
    <xf numFmtId="0" fontId="57" fillId="0" borderId="19" xfId="0" applyFont="1" applyBorder="1" applyAlignment="1">
      <alignment horizontal="center" wrapText="1"/>
    </xf>
    <xf numFmtId="0" fontId="51" fillId="0" borderId="96" xfId="0" applyFont="1" applyBorder="1" applyAlignment="1">
      <alignment horizontal="center" vertical="center" wrapText="1"/>
    </xf>
    <xf numFmtId="0" fontId="51" fillId="0" borderId="84" xfId="0" applyFont="1" applyBorder="1" applyAlignment="1">
      <alignment horizontal="center" vertical="center" wrapText="1"/>
    </xf>
    <xf numFmtId="0" fontId="28" fillId="0" borderId="40" xfId="0" applyFont="1" applyBorder="1" applyAlignment="1">
      <alignment horizontal="center"/>
    </xf>
    <xf numFmtId="0" fontId="28" fillId="0" borderId="41" xfId="0" applyFont="1" applyBorder="1" applyAlignment="1">
      <alignment horizontal="center"/>
    </xf>
    <xf numFmtId="0" fontId="28" fillId="0" borderId="42" xfId="0" applyFont="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64" fontId="61" fillId="0" borderId="40" xfId="0" applyNumberFormat="1" applyFont="1" applyBorder="1" applyAlignment="1">
      <alignment horizontal="center"/>
    </xf>
    <xf numFmtId="164" fontId="61" fillId="0" borderId="41" xfId="0" applyNumberFormat="1" applyFont="1" applyBorder="1" applyAlignment="1">
      <alignment horizontal="center"/>
    </xf>
    <xf numFmtId="164" fontId="61" fillId="0" borderId="42" xfId="0" applyNumberFormat="1" applyFont="1" applyBorder="1" applyAlignment="1">
      <alignment horizontal="center"/>
    </xf>
    <xf numFmtId="0" fontId="28" fillId="0" borderId="2" xfId="0" applyFont="1" applyBorder="1" applyAlignment="1">
      <alignment horizontal="center"/>
    </xf>
    <xf numFmtId="0" fontId="53" fillId="3" borderId="83" xfId="0" applyFont="1" applyFill="1" applyBorder="1" applyAlignment="1">
      <alignment horizontal="left" vertical="center" indent="18"/>
    </xf>
    <xf numFmtId="0" fontId="53" fillId="3" borderId="84" xfId="0" applyFont="1" applyFill="1" applyBorder="1" applyAlignment="1">
      <alignment horizontal="left" vertical="center" indent="18"/>
    </xf>
    <xf numFmtId="0" fontId="29" fillId="0" borderId="2"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32" fillId="0" borderId="36" xfId="0" applyFont="1" applyBorder="1" applyAlignment="1">
      <alignment horizontal="center"/>
    </xf>
    <xf numFmtId="0" fontId="32" fillId="0" borderId="37" xfId="0" applyFont="1" applyBorder="1" applyAlignment="1">
      <alignment horizontal="center"/>
    </xf>
    <xf numFmtId="0" fontId="37" fillId="0" borderId="39" xfId="0" applyFont="1" applyBorder="1" applyAlignment="1">
      <alignment horizontal="center" vertical="center" wrapText="1"/>
    </xf>
    <xf numFmtId="0" fontId="37" fillId="0" borderId="19" xfId="0" applyFont="1" applyBorder="1" applyAlignment="1">
      <alignment horizontal="center" vertical="center" wrapText="1"/>
    </xf>
    <xf numFmtId="0" fontId="51"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53" fillId="13" borderId="105" xfId="0" applyFont="1" applyFill="1" applyBorder="1" applyAlignment="1">
      <alignment horizontal="right" vertical="center" wrapText="1"/>
    </xf>
    <xf numFmtId="0" fontId="53" fillId="13" borderId="98" xfId="0" applyFont="1" applyFill="1" applyBorder="1" applyAlignment="1">
      <alignment horizontal="right" vertical="center" wrapText="1"/>
    </xf>
    <xf numFmtId="0" fontId="53" fillId="13" borderId="106" xfId="0" applyFont="1" applyFill="1" applyBorder="1" applyAlignment="1">
      <alignment horizontal="right" vertical="center" wrapText="1"/>
    </xf>
    <xf numFmtId="0" fontId="53" fillId="13" borderId="100" xfId="0" applyFont="1" applyFill="1" applyBorder="1" applyAlignment="1">
      <alignment horizontal="right" vertical="center" wrapText="1"/>
    </xf>
    <xf numFmtId="0" fontId="32" fillId="0" borderId="1" xfId="0" applyFont="1" applyBorder="1" applyAlignment="1">
      <alignment horizontal="center"/>
    </xf>
    <xf numFmtId="0" fontId="32" fillId="0" borderId="0" xfId="0" applyFont="1" applyAlignment="1">
      <alignment horizontal="center"/>
    </xf>
    <xf numFmtId="0" fontId="53" fillId="3" borderId="107" xfId="0" applyFont="1" applyFill="1" applyBorder="1" applyAlignment="1">
      <alignment horizontal="right" vertical="center"/>
    </xf>
    <xf numFmtId="0" fontId="53" fillId="3" borderId="28" xfId="0" applyFont="1" applyFill="1" applyBorder="1" applyAlignment="1">
      <alignment horizontal="right" vertical="center"/>
    </xf>
    <xf numFmtId="0" fontId="53" fillId="3" borderId="34" xfId="0" applyFont="1" applyFill="1" applyBorder="1" applyAlignment="1">
      <alignment horizontal="right" vertical="center"/>
    </xf>
    <xf numFmtId="0" fontId="29" fillId="7" borderId="108" xfId="0" applyFont="1" applyFill="1" applyBorder="1" applyAlignment="1">
      <alignment horizontal="right" vertical="center" wrapText="1"/>
    </xf>
    <xf numFmtId="0" fontId="29" fillId="7" borderId="109" xfId="0" applyFont="1" applyFill="1" applyBorder="1" applyAlignment="1">
      <alignment horizontal="right" vertical="center" wrapText="1"/>
    </xf>
    <xf numFmtId="0" fontId="29" fillId="10" borderId="121" xfId="0" applyFont="1" applyFill="1" applyBorder="1" applyAlignment="1">
      <alignment horizontal="center" vertical="center" wrapText="1"/>
    </xf>
    <xf numFmtId="0" fontId="36" fillId="14" borderId="49" xfId="0" applyFont="1" applyFill="1" applyBorder="1" applyAlignment="1">
      <alignment horizontal="center" vertical="center" wrapText="1"/>
    </xf>
    <xf numFmtId="0" fontId="36" fillId="14" borderId="12" xfId="0" applyFont="1" applyFill="1" applyBorder="1" applyAlignment="1">
      <alignment horizontal="center" vertical="center" wrapText="1"/>
    </xf>
    <xf numFmtId="0" fontId="36" fillId="14" borderId="50" xfId="0" applyFont="1" applyFill="1" applyBorder="1" applyAlignment="1">
      <alignment horizontal="center" vertical="center" wrapText="1"/>
    </xf>
    <xf numFmtId="0" fontId="53" fillId="11" borderId="106" xfId="0" applyFont="1" applyFill="1" applyBorder="1" applyAlignment="1">
      <alignment horizontal="right" vertical="center" wrapText="1"/>
    </xf>
    <xf numFmtId="0" fontId="53" fillId="11" borderId="100" xfId="0" applyFont="1" applyFill="1" applyBorder="1" applyAlignment="1">
      <alignment horizontal="right" vertical="center" wrapText="1"/>
    </xf>
    <xf numFmtId="164" fontId="36" fillId="13" borderId="98" xfId="0" applyNumberFormat="1" applyFont="1" applyFill="1" applyBorder="1" applyAlignment="1" applyProtection="1">
      <alignment horizontal="center" vertical="center"/>
      <protection hidden="1"/>
    </xf>
    <xf numFmtId="164" fontId="36" fillId="13" borderId="99" xfId="0" applyNumberFormat="1" applyFont="1" applyFill="1" applyBorder="1" applyAlignment="1" applyProtection="1">
      <alignment horizontal="center" vertical="center"/>
      <protection hidden="1"/>
    </xf>
    <xf numFmtId="164" fontId="36" fillId="13" borderId="100" xfId="0" applyNumberFormat="1" applyFont="1" applyFill="1" applyBorder="1" applyAlignment="1" applyProtection="1">
      <alignment horizontal="center" vertical="center"/>
      <protection hidden="1"/>
    </xf>
    <xf numFmtId="164" fontId="36" fillId="13" borderId="101" xfId="0" applyNumberFormat="1" applyFont="1" applyFill="1" applyBorder="1" applyAlignment="1" applyProtection="1">
      <alignment horizontal="center" vertical="center"/>
      <protection hidden="1"/>
    </xf>
    <xf numFmtId="0" fontId="53" fillId="13" borderId="72" xfId="0" applyFont="1" applyFill="1" applyBorder="1" applyAlignment="1">
      <alignment horizontal="right" vertical="center" wrapText="1"/>
    </xf>
    <xf numFmtId="0" fontId="53" fillId="13" borderId="14" xfId="0" applyFont="1" applyFill="1" applyBorder="1" applyAlignment="1">
      <alignment horizontal="right" vertical="center" wrapText="1"/>
    </xf>
    <xf numFmtId="164" fontId="36" fillId="13" borderId="102" xfId="0" applyNumberFormat="1" applyFont="1" applyFill="1" applyBorder="1" applyAlignment="1" applyProtection="1">
      <alignment horizontal="center" vertical="center"/>
      <protection hidden="1"/>
    </xf>
    <xf numFmtId="164" fontId="36" fillId="13" borderId="103" xfId="0" applyNumberFormat="1" applyFont="1" applyFill="1" applyBorder="1" applyAlignment="1" applyProtection="1">
      <alignment horizontal="center" vertical="center"/>
      <protection hidden="1"/>
    </xf>
    <xf numFmtId="164" fontId="36" fillId="13" borderId="14" xfId="0" applyNumberFormat="1" applyFont="1" applyFill="1" applyBorder="1" applyAlignment="1" applyProtection="1">
      <alignment horizontal="center" vertical="center"/>
      <protection hidden="1"/>
    </xf>
    <xf numFmtId="164" fontId="36" fillId="13" borderId="73" xfId="0" applyNumberFormat="1" applyFont="1" applyFill="1" applyBorder="1" applyAlignment="1" applyProtection="1">
      <alignment horizontal="center" vertical="center"/>
      <protection hidden="1"/>
    </xf>
    <xf numFmtId="0" fontId="53" fillId="13" borderId="104" xfId="0" applyFont="1" applyFill="1" applyBorder="1" applyAlignment="1">
      <alignment horizontal="right" vertical="center" wrapText="1"/>
    </xf>
    <xf numFmtId="0" fontId="53" fillId="13" borderId="102" xfId="0" applyFont="1" applyFill="1" applyBorder="1" applyAlignment="1">
      <alignment horizontal="right" vertical="center" wrapText="1"/>
    </xf>
    <xf numFmtId="164" fontId="36" fillId="11" borderId="100" xfId="0" applyNumberFormat="1" applyFont="1" applyFill="1" applyBorder="1" applyAlignment="1" applyProtection="1">
      <alignment horizontal="center" vertical="center"/>
      <protection hidden="1"/>
    </xf>
    <xf numFmtId="164" fontId="36" fillId="11" borderId="101" xfId="0" applyNumberFormat="1" applyFont="1" applyFill="1" applyBorder="1" applyAlignment="1" applyProtection="1">
      <alignment horizontal="center" vertical="center"/>
      <protection hidden="1"/>
    </xf>
    <xf numFmtId="164" fontId="36" fillId="3" borderId="51" xfId="0" applyNumberFormat="1" applyFont="1" applyFill="1" applyBorder="1" applyAlignment="1">
      <alignment horizontal="center" vertical="center"/>
    </xf>
    <xf numFmtId="164" fontId="36" fillId="3" borderId="53" xfId="0" applyNumberFormat="1" applyFont="1" applyFill="1" applyBorder="1" applyAlignment="1">
      <alignment horizontal="center" vertical="center"/>
    </xf>
    <xf numFmtId="164" fontId="36" fillId="3" borderId="16" xfId="0" applyNumberFormat="1" applyFont="1" applyFill="1" applyBorder="1" applyAlignment="1">
      <alignment horizontal="center" vertical="center"/>
    </xf>
    <xf numFmtId="164" fontId="36" fillId="3" borderId="17" xfId="0" applyNumberFormat="1" applyFont="1" applyFill="1" applyBorder="1" applyAlignment="1">
      <alignment horizontal="center" vertical="center"/>
    </xf>
    <xf numFmtId="164" fontId="36" fillId="3" borderId="14" xfId="0" applyNumberFormat="1" applyFont="1" applyFill="1" applyBorder="1" applyAlignment="1" applyProtection="1">
      <alignment horizontal="center" vertical="center"/>
      <protection hidden="1"/>
    </xf>
    <xf numFmtId="164" fontId="36" fillId="3" borderId="13" xfId="0" applyNumberFormat="1" applyFont="1" applyFill="1" applyBorder="1" applyAlignment="1" applyProtection="1">
      <alignment horizontal="center" vertical="center"/>
      <protection hidden="1"/>
    </xf>
    <xf numFmtId="164" fontId="60" fillId="0" borderId="0" xfId="3" applyNumberFormat="1" applyFont="1" applyAlignment="1">
      <alignment horizontal="center"/>
      <protection locked="0"/>
    </xf>
    <xf numFmtId="164" fontId="36" fillId="3" borderId="87" xfId="0" applyNumberFormat="1" applyFont="1" applyFill="1" applyBorder="1" applyAlignment="1">
      <alignment horizontal="center" vertical="center"/>
    </xf>
    <xf numFmtId="164" fontId="36" fillId="3" borderId="110" xfId="0" applyNumberFormat="1" applyFont="1" applyFill="1" applyBorder="1" applyAlignment="1">
      <alignment horizontal="center" vertical="center"/>
    </xf>
    <xf numFmtId="164" fontId="36" fillId="3" borderId="16" xfId="0" applyNumberFormat="1" applyFont="1" applyFill="1" applyBorder="1" applyAlignment="1">
      <alignment horizontal="right" vertical="center"/>
    </xf>
    <xf numFmtId="164" fontId="36" fillId="3" borderId="17" xfId="0" applyNumberFormat="1" applyFont="1" applyFill="1" applyBorder="1" applyAlignment="1">
      <alignment horizontal="right" vertical="center"/>
    </xf>
    <xf numFmtId="164" fontId="36" fillId="3" borderId="87" xfId="0" applyNumberFormat="1" applyFont="1" applyFill="1" applyBorder="1" applyAlignment="1">
      <alignment horizontal="right" vertical="center"/>
    </xf>
    <xf numFmtId="164" fontId="36" fillId="3" borderId="110" xfId="0" applyNumberFormat="1" applyFont="1" applyFill="1" applyBorder="1" applyAlignment="1">
      <alignment horizontal="right" vertical="center"/>
    </xf>
    <xf numFmtId="0" fontId="32" fillId="12" borderId="87"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110" xfId="0" applyFont="1" applyFill="1" applyBorder="1" applyAlignment="1">
      <alignment horizontal="center" vertical="center" wrapText="1"/>
    </xf>
    <xf numFmtId="0" fontId="59" fillId="9" borderId="51" xfId="0" applyFont="1" applyFill="1" applyBorder="1" applyAlignment="1">
      <alignment horizontal="center" vertical="top" wrapText="1"/>
    </xf>
    <xf numFmtId="0" fontId="59" fillId="9" borderId="52" xfId="0" applyFont="1" applyFill="1" applyBorder="1" applyAlignment="1">
      <alignment horizontal="center" vertical="top" wrapText="1"/>
    </xf>
    <xf numFmtId="0" fontId="59" fillId="9" borderId="53" xfId="0" applyFont="1" applyFill="1" applyBorder="1" applyAlignment="1">
      <alignment horizontal="center" vertical="top" wrapText="1"/>
    </xf>
    <xf numFmtId="0" fontId="59" fillId="9" borderId="16" xfId="0" applyFont="1" applyFill="1" applyBorder="1" applyAlignment="1">
      <alignment horizontal="center" vertical="top" wrapText="1"/>
    </xf>
    <xf numFmtId="0" fontId="59" fillId="9" borderId="4" xfId="0" applyFont="1" applyFill="1" applyBorder="1" applyAlignment="1">
      <alignment horizontal="center" vertical="top" wrapText="1"/>
    </xf>
    <xf numFmtId="0" fontId="59" fillId="9" borderId="17" xfId="0" applyFont="1" applyFill="1" applyBorder="1" applyAlignment="1">
      <alignment horizontal="center" vertical="top" wrapText="1"/>
    </xf>
    <xf numFmtId="0" fontId="29" fillId="9" borderId="51" xfId="0" applyFont="1" applyFill="1" applyBorder="1" applyAlignment="1">
      <alignment horizontal="center" vertical="center" wrapText="1"/>
    </xf>
    <xf numFmtId="0" fontId="29" fillId="9" borderId="52" xfId="0"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9" borderId="0" xfId="0" applyFont="1" applyFill="1" applyAlignment="1">
      <alignment horizontal="center" vertical="center" wrapText="1"/>
    </xf>
    <xf numFmtId="0" fontId="29" fillId="9" borderId="15" xfId="0" applyFont="1" applyFill="1" applyBorder="1" applyAlignment="1">
      <alignment horizontal="center" vertical="center" wrapText="1"/>
    </xf>
    <xf numFmtId="0" fontId="29" fillId="9" borderId="16"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17" xfId="0" applyFont="1" applyFill="1" applyBorder="1" applyAlignment="1">
      <alignment horizontal="center" vertical="center" wrapText="1"/>
    </xf>
    <xf numFmtId="0" fontId="54" fillId="11" borderId="87" xfId="0" applyFont="1" applyFill="1" applyBorder="1" applyAlignment="1">
      <alignment horizontal="center" vertical="center" wrapText="1"/>
    </xf>
    <xf numFmtId="0" fontId="54" fillId="11" borderId="5" xfId="0" applyFont="1" applyFill="1" applyBorder="1" applyAlignment="1">
      <alignment horizontal="center" vertical="center" wrapText="1"/>
    </xf>
    <xf numFmtId="0" fontId="54" fillId="11" borderId="110" xfId="0" applyFont="1" applyFill="1" applyBorder="1" applyAlignment="1">
      <alignment horizontal="center" vertical="center" wrapText="1"/>
    </xf>
    <xf numFmtId="0" fontId="35" fillId="0" borderId="87" xfId="0" applyFont="1" applyBorder="1" applyAlignment="1">
      <alignment horizontal="right" vertical="center"/>
    </xf>
    <xf numFmtId="0" fontId="35" fillId="0" borderId="5" xfId="0" applyFont="1" applyBorder="1" applyAlignment="1">
      <alignment horizontal="right" vertical="center"/>
    </xf>
    <xf numFmtId="0" fontId="35" fillId="0" borderId="110" xfId="0" applyFont="1" applyBorder="1" applyAlignment="1">
      <alignment horizontal="right" vertical="center"/>
    </xf>
    <xf numFmtId="0" fontId="32" fillId="5" borderId="51" xfId="0" applyFont="1" applyFill="1" applyBorder="1" applyAlignment="1">
      <alignment horizontal="center" vertical="center"/>
    </xf>
    <xf numFmtId="0" fontId="32" fillId="5" borderId="52" xfId="0" applyFont="1" applyFill="1" applyBorder="1" applyAlignment="1">
      <alignment horizontal="center" vertical="center"/>
    </xf>
    <xf numFmtId="0" fontId="32" fillId="5" borderId="53" xfId="0" applyFont="1" applyFill="1" applyBorder="1" applyAlignment="1">
      <alignment horizontal="center" vertical="center"/>
    </xf>
    <xf numFmtId="0" fontId="29" fillId="3" borderId="14"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55" fillId="5" borderId="16" xfId="0" applyFont="1" applyFill="1" applyBorder="1" applyAlignment="1">
      <alignment horizontal="center" vertical="center" wrapText="1"/>
    </xf>
    <xf numFmtId="0" fontId="55" fillId="5" borderId="4" xfId="0" applyFont="1" applyFill="1" applyBorder="1" applyAlignment="1">
      <alignment horizontal="center" vertical="center" wrapText="1"/>
    </xf>
    <xf numFmtId="0" fontId="55" fillId="5" borderId="17" xfId="0" applyFont="1" applyFill="1" applyBorder="1" applyAlignment="1">
      <alignment horizontal="center" vertical="center" wrapText="1"/>
    </xf>
    <xf numFmtId="0" fontId="32" fillId="0" borderId="87" xfId="0" applyFont="1" applyBorder="1" applyAlignment="1">
      <alignment horizontal="center" vertical="center"/>
    </xf>
    <xf numFmtId="0" fontId="32" fillId="0" borderId="5" xfId="0" applyFont="1" applyBorder="1" applyAlignment="1">
      <alignment horizontal="center" vertical="center"/>
    </xf>
    <xf numFmtId="0" fontId="32" fillId="0" borderId="110" xfId="0" applyFont="1" applyBorder="1" applyAlignment="1">
      <alignment horizontal="center" vertical="center"/>
    </xf>
    <xf numFmtId="0" fontId="32" fillId="0" borderId="84" xfId="0" applyFont="1" applyBorder="1" applyAlignment="1" applyProtection="1">
      <alignment horizontal="center" vertical="center"/>
      <protection locked="0"/>
    </xf>
    <xf numFmtId="0" fontId="32" fillId="0" borderId="0" xfId="0" applyFont="1" applyAlignment="1">
      <alignment horizontal="right" vertical="center"/>
    </xf>
    <xf numFmtId="0" fontId="0" fillId="0" borderId="13" xfId="0" applyBorder="1"/>
    <xf numFmtId="0" fontId="0" fillId="0" borderId="53" xfId="0" applyBorder="1" applyAlignment="1">
      <alignment vertical="center"/>
    </xf>
    <xf numFmtId="0" fontId="55" fillId="5" borderId="16" xfId="0" applyFont="1" applyFill="1" applyBorder="1" applyAlignment="1">
      <alignment horizontal="center" wrapText="1"/>
    </xf>
    <xf numFmtId="0" fontId="0" fillId="0" borderId="4" xfId="0" applyBorder="1"/>
    <xf numFmtId="0" fontId="0" fillId="0" borderId="17" xfId="0" applyBorder="1"/>
    <xf numFmtId="0" fontId="32" fillId="0" borderId="84" xfId="0" applyFont="1" applyBorder="1" applyAlignment="1" applyProtection="1">
      <alignment horizontal="center" vertical="top"/>
      <protection locked="0"/>
    </xf>
  </cellXfs>
  <cellStyles count="5">
    <cellStyle name="Comma" xfId="1" builtinId="3"/>
    <cellStyle name="Currency" xfId="2" builtinId="4"/>
    <cellStyle name="Hyperlink" xfId="3" builtinId="8"/>
    <cellStyle name="Normal" xfId="0" builtinId="0"/>
    <cellStyle name="Percent" xfId="4" builtinId="5"/>
  </cellStyles>
  <dxfs count="8">
    <dxf>
      <fill>
        <patternFill>
          <bgColor rgb="FFFF0000"/>
        </patternFill>
      </fill>
    </dxf>
    <dxf>
      <fill>
        <patternFill>
          <bgColor theme="0" tint="-0.24994659260841701"/>
        </patternFill>
      </fill>
    </dxf>
    <dxf>
      <fill>
        <patternFill>
          <bgColor rgb="FFFF0000"/>
        </patternFill>
      </fill>
    </dxf>
    <dxf>
      <fill>
        <patternFill>
          <bgColor theme="8" tint="0.79998168889431442"/>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20" fmlaLink="$I$10" fmlaRange="LunchFree" noThreeD="1" sel="1" val="0"/>
</file>

<file path=xl/ctrlProps/ctrlProp10.xml><?xml version="1.0" encoding="utf-8"?>
<formControlPr xmlns="http://schemas.microsoft.com/office/spreadsheetml/2009/9/main" objectType="Drop" dropLines="2" dropStyle="combo" dx="20" fmlaLink="$G$9" fmlaRange="sixcents" noThreeD="1" sel="1" val="0"/>
</file>

<file path=xl/ctrlProps/ctrlProp11.xml><?xml version="1.0" encoding="utf-8"?>
<formControlPr xmlns="http://schemas.microsoft.com/office/spreadsheetml/2009/9/main" objectType="Drop" dropLines="2" dropStyle="combo" dx="20" fmlaLink="$E$7" fmlaRange="extra2" noThreeD="1" sel="2" val="0"/>
</file>

<file path=xl/ctrlProps/ctrlProp12.xml><?xml version="1.0" encoding="utf-8"?>
<formControlPr xmlns="http://schemas.microsoft.com/office/spreadsheetml/2009/9/main" objectType="Drop" dropLines="2" dropStyle="combo" dx="20" fmlaLink="$E$14" fmlaRange="severe" noThreeD="1" sel="2" val="0"/>
</file>

<file path=xl/ctrlProps/ctrlProp2.xml><?xml version="1.0" encoding="utf-8"?>
<formControlPr xmlns="http://schemas.microsoft.com/office/spreadsheetml/2009/9/main" objectType="Drop" dropLines="10" dropStyle="combo" dx="20" fmlaLink="$I$12" fmlaRange="LunchPaid" noThreeD="1" sel="1" val="0"/>
</file>

<file path=xl/ctrlProps/ctrlProp3.xml><?xml version="1.0" encoding="utf-8"?>
<formControlPr xmlns="http://schemas.microsoft.com/office/spreadsheetml/2009/9/main" objectType="Drop" dropLines="10" dropStyle="combo" dx="20" fmlaLink="$K$10" fmlaRange="Breakfree" noThreeD="1" sel="1" val="0"/>
</file>

<file path=xl/ctrlProps/ctrlProp4.xml><?xml version="1.0" encoding="utf-8"?>
<formControlPr xmlns="http://schemas.microsoft.com/office/spreadsheetml/2009/9/main" objectType="Drop" dropLines="10" dropStyle="combo" dx="20" fmlaLink="$K$12" fmlaRange="Breakpaid" noThreeD="1" sel="1" val="0"/>
</file>

<file path=xl/ctrlProps/ctrlProp5.xml><?xml version="1.0" encoding="utf-8"?>
<formControlPr xmlns="http://schemas.microsoft.com/office/spreadsheetml/2009/9/main" objectType="Drop" dropLines="2" dropStyle="combo" dx="20" fmlaLink="$G$14" fmlaRange="$G$37:$G$38" noThreeD="1" sel="1" val="0"/>
</file>

<file path=xl/ctrlProps/ctrlProp6.xml><?xml version="1.0" encoding="utf-8"?>
<formControlPr xmlns="http://schemas.microsoft.com/office/spreadsheetml/2009/9/main" objectType="Drop" dropLines="10" dropStyle="combo" dx="20" fmlaLink="$I$6" fmlaRange="LunchFree" noThreeD="1" sel="1" val="0"/>
</file>

<file path=xl/ctrlProps/ctrlProp7.xml><?xml version="1.0" encoding="utf-8"?>
<formControlPr xmlns="http://schemas.microsoft.com/office/spreadsheetml/2009/9/main" objectType="Drop" dropLines="10" dropStyle="combo" dx="20" fmlaLink="$I$7" fmlaRange="LunchPaid" noThreeD="1" sel="1" val="0"/>
</file>

<file path=xl/ctrlProps/ctrlProp8.xml><?xml version="1.0" encoding="utf-8"?>
<formControlPr xmlns="http://schemas.microsoft.com/office/spreadsheetml/2009/9/main" objectType="Drop" dropLines="10" dropStyle="combo" dx="20" fmlaLink="$K$6" fmlaRange="Breakfree" noThreeD="1" sel="1" val="0"/>
</file>

<file path=xl/ctrlProps/ctrlProp9.xml><?xml version="1.0" encoding="utf-8"?>
<formControlPr xmlns="http://schemas.microsoft.com/office/spreadsheetml/2009/9/main" objectType="Drop" dropLines="10" dropStyle="combo" dx="20" fmlaLink="$K$7" fmlaRange="Breakpaid"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9</xdr:row>
          <xdr:rowOff>0</xdr:rowOff>
        </xdr:from>
        <xdr:to>
          <xdr:col>9</xdr:col>
          <xdr:colOff>247650</xdr:colOff>
          <xdr:row>9</xdr:row>
          <xdr:rowOff>238125</xdr:rowOff>
        </xdr:to>
        <xdr:sp macro="" textlink="">
          <xdr:nvSpPr>
            <xdr:cNvPr id="3073" name="Drop Down 1" descr="Users select the Federal reimbursement rate for NSLP from a drop-down menu."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0</xdr:rowOff>
        </xdr:from>
        <xdr:to>
          <xdr:col>9</xdr:col>
          <xdr:colOff>247650</xdr:colOff>
          <xdr:row>11</xdr:row>
          <xdr:rowOff>247650</xdr:rowOff>
        </xdr:to>
        <xdr:sp macro="" textlink="">
          <xdr:nvSpPr>
            <xdr:cNvPr id="3074" name="Drop Down 2" descr="Users select the Federal paid reimbursement rate from drop-down menu."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xdr:row>
          <xdr:rowOff>9525</xdr:rowOff>
        </xdr:from>
        <xdr:to>
          <xdr:col>10</xdr:col>
          <xdr:colOff>419100</xdr:colOff>
          <xdr:row>9</xdr:row>
          <xdr:rowOff>247650</xdr:rowOff>
        </xdr:to>
        <xdr:sp macro="" textlink="">
          <xdr:nvSpPr>
            <xdr:cNvPr id="3075" name="Drop Down 3" descr="Users select the Federal free reimbursement rate for the School Breakfast Program from a drop-down menu."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11</xdr:row>
          <xdr:rowOff>0</xdr:rowOff>
        </xdr:from>
        <xdr:to>
          <xdr:col>10</xdr:col>
          <xdr:colOff>419100</xdr:colOff>
          <xdr:row>11</xdr:row>
          <xdr:rowOff>247650</xdr:rowOff>
        </xdr:to>
        <xdr:sp macro="" textlink="">
          <xdr:nvSpPr>
            <xdr:cNvPr id="3076" name="Drop Down 4" descr="Users select the Federal paid reimbursement rate for the School Breakfast Program from a drop-down menu."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13</xdr:row>
          <xdr:rowOff>28575</xdr:rowOff>
        </xdr:from>
        <xdr:to>
          <xdr:col>9</xdr:col>
          <xdr:colOff>1076325</xdr:colOff>
          <xdr:row>13</xdr:row>
          <xdr:rowOff>257175</xdr:rowOff>
        </xdr:to>
        <xdr:sp macro="" textlink="">
          <xdr:nvSpPr>
            <xdr:cNvPr id="3077" name="Drop Down 5" descr="Users indicate if SFA is certified for additional six cents reimbursement using a drop-down menu."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1</xdr:rowOff>
    </xdr:from>
    <xdr:to>
      <xdr:col>6</xdr:col>
      <xdr:colOff>426720</xdr:colOff>
      <xdr:row>3</xdr:row>
      <xdr:rowOff>164771</xdr:rowOff>
    </xdr:to>
    <xdr:pic>
      <xdr:nvPicPr>
        <xdr:cNvPr id="2" name="Picture 1" title="USD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6103620" cy="713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5</xdr:row>
          <xdr:rowOff>0</xdr:rowOff>
        </xdr:from>
        <xdr:to>
          <xdr:col>9</xdr:col>
          <xdr:colOff>257175</xdr:colOff>
          <xdr:row>5</xdr:row>
          <xdr:rowOff>238125</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xdr:row>
          <xdr:rowOff>0</xdr:rowOff>
        </xdr:from>
        <xdr:to>
          <xdr:col>9</xdr:col>
          <xdr:colOff>257175</xdr:colOff>
          <xdr:row>6</xdr:row>
          <xdr:rowOff>247650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xdr:row>
          <xdr:rowOff>9525</xdr:rowOff>
        </xdr:from>
        <xdr:to>
          <xdr:col>10</xdr:col>
          <xdr:colOff>552450</xdr:colOff>
          <xdr:row>5</xdr:row>
          <xdr:rowOff>247650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6</xdr:row>
          <xdr:rowOff>0</xdr:rowOff>
        </xdr:from>
        <xdr:to>
          <xdr:col>10</xdr:col>
          <xdr:colOff>552450</xdr:colOff>
          <xdr:row>6</xdr:row>
          <xdr:rowOff>247650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8</xdr:row>
          <xdr:rowOff>28575</xdr:rowOff>
        </xdr:from>
        <xdr:to>
          <xdr:col>9</xdr:col>
          <xdr:colOff>1085850</xdr:colOff>
          <xdr:row>8</xdr:row>
          <xdr:rowOff>257175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962025</xdr:colOff>
          <xdr:row>6</xdr:row>
          <xdr:rowOff>276225</xdr:rowOff>
        </xdr:to>
        <xdr:sp macro="" textlink="">
          <xdr:nvSpPr>
            <xdr:cNvPr id="2049" name="Drop Down 1" descr="Users indicate if SFA receives the two-cents differential for the National School Lunch Program using a drop-down menu."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47625</xdr:rowOff>
        </xdr:from>
        <xdr:to>
          <xdr:col>4</xdr:col>
          <xdr:colOff>971550</xdr:colOff>
          <xdr:row>13</xdr:row>
          <xdr:rowOff>247650</xdr:rowOff>
        </xdr:to>
        <xdr:sp macro="" textlink="">
          <xdr:nvSpPr>
            <xdr:cNvPr id="2050" name="Drop Down 2" descr="Users indicate if school or site receives severe need breakfast reimbursement for the School Breakfast Program using a drop-down menu."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ns.usda.gov/community-eligibility-provision-evaluation"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5"/>
  <sheetViews>
    <sheetView topLeftCell="A10" workbookViewId="0">
      <selection activeCell="A9" sqref="A9"/>
    </sheetView>
  </sheetViews>
  <sheetFormatPr defaultColWidth="0" defaultRowHeight="15" x14ac:dyDescent="0.25"/>
  <cols>
    <col min="1" max="1" width="155.85546875" style="108" customWidth="1"/>
    <col min="2" max="2" width="2.42578125" style="108" customWidth="1"/>
    <col min="3" max="16384" width="154.140625" hidden="1"/>
  </cols>
  <sheetData>
    <row r="1" spans="1:2" ht="20.25" x14ac:dyDescent="0.3">
      <c r="A1" s="109" t="s">
        <v>123</v>
      </c>
      <c r="B1" s="109"/>
    </row>
    <row r="2" spans="1:2" ht="20.25" x14ac:dyDescent="0.3">
      <c r="A2" s="110"/>
      <c r="B2" s="109"/>
    </row>
    <row r="3" spans="1:2" ht="15.75" x14ac:dyDescent="0.25">
      <c r="A3" s="121" t="s">
        <v>129</v>
      </c>
      <c r="B3" s="111"/>
    </row>
    <row r="4" spans="1:2" ht="15.75" x14ac:dyDescent="0.25">
      <c r="A4" s="121"/>
      <c r="B4" s="111"/>
    </row>
    <row r="5" spans="1:2" ht="73.5" customHeight="1" x14ac:dyDescent="0.25">
      <c r="A5" s="122" t="s">
        <v>130</v>
      </c>
      <c r="B5" s="112"/>
    </row>
    <row r="6" spans="1:2" ht="30" x14ac:dyDescent="0.25">
      <c r="A6" s="122" t="s">
        <v>103</v>
      </c>
      <c r="B6" s="112"/>
    </row>
    <row r="7" spans="1:2" ht="15.75" x14ac:dyDescent="0.25">
      <c r="A7" s="122"/>
      <c r="B7" s="112"/>
    </row>
    <row r="8" spans="1:2" ht="15.75" x14ac:dyDescent="0.25">
      <c r="A8" s="122" t="s">
        <v>131</v>
      </c>
      <c r="B8" s="112"/>
    </row>
    <row r="9" spans="1:2" ht="15.75" x14ac:dyDescent="0.25">
      <c r="A9" s="122"/>
      <c r="B9" s="112"/>
    </row>
    <row r="10" spans="1:2" ht="15.75" x14ac:dyDescent="0.25">
      <c r="A10" s="121" t="s">
        <v>104</v>
      </c>
      <c r="B10" s="112"/>
    </row>
    <row r="11" spans="1:2" ht="15.75" x14ac:dyDescent="0.25">
      <c r="A11" s="120"/>
      <c r="B11" s="112"/>
    </row>
    <row r="12" spans="1:2" ht="15.75" x14ac:dyDescent="0.25">
      <c r="A12" s="123" t="s">
        <v>105</v>
      </c>
      <c r="B12" s="113"/>
    </row>
    <row r="13" spans="1:2" ht="15.75" x14ac:dyDescent="0.25">
      <c r="A13" s="125" t="s">
        <v>107</v>
      </c>
      <c r="B13" s="113"/>
    </row>
    <row r="14" spans="1:2" s="108" customFormat="1" ht="15.75" x14ac:dyDescent="0.25">
      <c r="A14" s="125" t="s">
        <v>106</v>
      </c>
      <c r="B14" s="112"/>
    </row>
    <row r="15" spans="1:2" ht="30" x14ac:dyDescent="0.25">
      <c r="A15" s="125" t="s">
        <v>126</v>
      </c>
      <c r="B15" s="112"/>
    </row>
    <row r="16" spans="1:2" ht="15.75" x14ac:dyDescent="0.25">
      <c r="A16" s="119"/>
      <c r="B16" s="112"/>
    </row>
    <row r="17" spans="1:2" ht="15.75" x14ac:dyDescent="0.25">
      <c r="A17" s="123" t="s">
        <v>108</v>
      </c>
      <c r="B17" s="114"/>
    </row>
    <row r="18" spans="1:2" ht="15.75" x14ac:dyDescent="0.25">
      <c r="A18" s="122" t="s">
        <v>109</v>
      </c>
      <c r="B18" s="114"/>
    </row>
    <row r="19" spans="1:2" ht="15.75" x14ac:dyDescent="0.25">
      <c r="A19" s="122"/>
      <c r="B19" s="114"/>
    </row>
    <row r="20" spans="1:2" x14ac:dyDescent="0.25">
      <c r="A20" s="121" t="s">
        <v>110</v>
      </c>
    </row>
    <row r="21" spans="1:2" x14ac:dyDescent="0.25">
      <c r="A21" s="121"/>
    </row>
    <row r="22" spans="1:2" ht="15.75" x14ac:dyDescent="0.25">
      <c r="A22" s="120" t="s">
        <v>111</v>
      </c>
      <c r="B22" s="111"/>
    </row>
    <row r="23" spans="1:2" ht="15.75" x14ac:dyDescent="0.25">
      <c r="A23" s="120" t="s">
        <v>112</v>
      </c>
      <c r="B23" s="112"/>
    </row>
    <row r="24" spans="1:2" ht="15.75" x14ac:dyDescent="0.25">
      <c r="A24" s="120"/>
      <c r="B24" s="112"/>
    </row>
    <row r="25" spans="1:2" ht="15.75" x14ac:dyDescent="0.25">
      <c r="A25" s="120" t="s">
        <v>113</v>
      </c>
      <c r="B25" s="112"/>
    </row>
    <row r="26" spans="1:2" ht="15.75" x14ac:dyDescent="0.25">
      <c r="A26" s="120" t="s">
        <v>112</v>
      </c>
      <c r="B26" s="112"/>
    </row>
    <row r="27" spans="1:2" ht="15.75" x14ac:dyDescent="0.25">
      <c r="A27" s="120"/>
      <c r="B27" s="112"/>
    </row>
    <row r="28" spans="1:2" ht="15.75" x14ac:dyDescent="0.25">
      <c r="A28" s="121" t="s">
        <v>114</v>
      </c>
      <c r="B28" s="112"/>
    </row>
    <row r="29" spans="1:2" ht="15.75" x14ac:dyDescent="0.25">
      <c r="A29" s="121"/>
      <c r="B29" s="112"/>
    </row>
    <row r="30" spans="1:2" ht="21.75" customHeight="1" x14ac:dyDescent="0.25">
      <c r="A30" s="120" t="s">
        <v>115</v>
      </c>
      <c r="B30" s="115"/>
    </row>
    <row r="31" spans="1:2" ht="21.75" customHeight="1" x14ac:dyDescent="0.25">
      <c r="A31" s="120" t="s">
        <v>124</v>
      </c>
      <c r="B31" s="112"/>
    </row>
    <row r="32" spans="1:2" ht="21.75" customHeight="1" x14ac:dyDescent="0.25">
      <c r="A32" s="124" t="s">
        <v>125</v>
      </c>
      <c r="B32" s="112"/>
    </row>
    <row r="33" spans="1:2" ht="15.75" x14ac:dyDescent="0.25">
      <c r="A33" s="124"/>
      <c r="B33" s="116"/>
    </row>
    <row r="34" spans="1:2" ht="15.75" x14ac:dyDescent="0.25">
      <c r="A34" s="121" t="s">
        <v>116</v>
      </c>
      <c r="B34" s="112"/>
    </row>
    <row r="35" spans="1:2" ht="30" x14ac:dyDescent="0.25">
      <c r="A35" s="120" t="s">
        <v>117</v>
      </c>
      <c r="B35" s="112"/>
    </row>
    <row r="36" spans="1:2" ht="15.75" x14ac:dyDescent="0.25">
      <c r="A36" s="120"/>
      <c r="B36" s="112"/>
    </row>
    <row r="37" spans="1:2" ht="15.75" x14ac:dyDescent="0.25">
      <c r="A37" s="121" t="s">
        <v>118</v>
      </c>
      <c r="B37" s="117"/>
    </row>
    <row r="38" spans="1:2" ht="15.75" x14ac:dyDescent="0.25">
      <c r="A38" s="121"/>
      <c r="B38" s="117"/>
    </row>
    <row r="39" spans="1:2" ht="15.75" x14ac:dyDescent="0.25">
      <c r="A39" s="121" t="s">
        <v>119</v>
      </c>
      <c r="B39" s="118"/>
    </row>
    <row r="40" spans="1:2" ht="30" x14ac:dyDescent="0.25">
      <c r="A40" s="120" t="s">
        <v>120</v>
      </c>
      <c r="B40" s="112"/>
    </row>
    <row r="41" spans="1:2" ht="15.75" x14ac:dyDescent="0.25">
      <c r="A41" s="120"/>
      <c r="B41" s="112"/>
    </row>
    <row r="42" spans="1:2" ht="15.75" x14ac:dyDescent="0.25">
      <c r="A42" s="120" t="s">
        <v>121</v>
      </c>
      <c r="B42" s="112"/>
    </row>
    <row r="43" spans="1:2" ht="15.75" x14ac:dyDescent="0.25">
      <c r="A43" s="120"/>
      <c r="B43" s="112"/>
    </row>
    <row r="44" spans="1:2" ht="15.75" x14ac:dyDescent="0.25">
      <c r="A44" s="121" t="s">
        <v>116</v>
      </c>
      <c r="B44" s="112"/>
    </row>
    <row r="45" spans="1:2" ht="45" x14ac:dyDescent="0.25">
      <c r="A45" s="120" t="s">
        <v>122</v>
      </c>
      <c r="B45" s="112"/>
    </row>
  </sheetData>
  <hyperlinks>
    <hyperlink ref="A32" r:id="rId1" xr:uid="{00000000-0004-0000-0000-000000000000}"/>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Q78"/>
  <sheetViews>
    <sheetView showGridLines="0" zoomScaleNormal="100" workbookViewId="0">
      <selection activeCell="E21" sqref="E21"/>
    </sheetView>
  </sheetViews>
  <sheetFormatPr defaultColWidth="9.140625" defaultRowHeight="15" x14ac:dyDescent="0.25"/>
  <cols>
    <col min="1" max="1" width="14.7109375" customWidth="1"/>
    <col min="2" max="2" width="15.140625" customWidth="1"/>
    <col min="3" max="3" width="19.140625" customWidth="1"/>
    <col min="4" max="4" width="16.7109375" customWidth="1"/>
    <col min="5" max="5" width="16.140625" customWidth="1"/>
    <col min="6" max="6" width="1.140625" customWidth="1"/>
    <col min="7" max="7" width="6.5703125" customWidth="1"/>
    <col min="8" max="8" width="10.28515625" customWidth="1"/>
    <col min="9" max="9" width="4.140625" customWidth="1"/>
    <col min="10" max="10" width="17.7109375" customWidth="1"/>
    <col min="11" max="11" width="8.42578125" customWidth="1"/>
    <col min="12" max="12" width="9.42578125" customWidth="1"/>
    <col min="13" max="13" width="0.42578125" customWidth="1"/>
    <col min="14" max="14" width="1.85546875" customWidth="1"/>
    <col min="15" max="15" width="5.7109375" customWidth="1"/>
    <col min="16" max="16" width="13.85546875" customWidth="1"/>
    <col min="17" max="17" width="16.7109375" customWidth="1"/>
    <col min="18" max="18" width="10.42578125" customWidth="1"/>
    <col min="19" max="19" width="6.28515625" customWidth="1"/>
    <col min="20" max="20" width="8" customWidth="1"/>
    <col min="21" max="21" width="10.42578125" customWidth="1"/>
    <col min="22" max="22" width="13.85546875" customWidth="1"/>
    <col min="23" max="23" width="14.42578125" customWidth="1"/>
    <col min="24" max="24" width="12.7109375" customWidth="1"/>
    <col min="25" max="26" width="10.28515625" customWidth="1"/>
    <col min="27" max="27" width="5.42578125" customWidth="1"/>
    <col min="28" max="30" width="4.42578125" customWidth="1"/>
    <col min="31" max="31" width="11.7109375" customWidth="1"/>
    <col min="32" max="32" width="12.42578125" customWidth="1"/>
    <col min="33" max="33" width="13.28515625" customWidth="1"/>
    <col min="34" max="34" width="19.5703125" customWidth="1"/>
    <col min="35" max="36" width="9.42578125" customWidth="1"/>
    <col min="37" max="37" width="11.140625" customWidth="1"/>
    <col min="38" max="38" width="4.42578125" customWidth="1"/>
    <col min="39" max="40" width="7.28515625" customWidth="1"/>
    <col min="41" max="41" width="36.5703125" customWidth="1"/>
    <col min="42" max="65" width="4.42578125" customWidth="1"/>
  </cols>
  <sheetData>
    <row r="4" spans="1:65" ht="15.75" thickBot="1" x14ac:dyDescent="0.3"/>
    <row r="5" spans="1:65" ht="38.25" customHeight="1" thickTop="1" thickBot="1" x14ac:dyDescent="0.3">
      <c r="A5" s="282" t="s">
        <v>92</v>
      </c>
      <c r="B5" s="283"/>
      <c r="C5" s="283"/>
      <c r="D5" s="283"/>
      <c r="E5" s="283"/>
      <c r="F5" s="283"/>
      <c r="G5" s="283"/>
      <c r="H5" s="283"/>
      <c r="I5" s="283"/>
      <c r="J5" s="283"/>
      <c r="K5" s="283"/>
      <c r="L5" s="284"/>
      <c r="O5" s="285" t="s">
        <v>133</v>
      </c>
      <c r="P5" s="285"/>
      <c r="Q5" s="285"/>
      <c r="R5" s="26"/>
      <c r="S5" s="26"/>
      <c r="T5" s="26"/>
      <c r="U5" s="26"/>
      <c r="V5" s="26"/>
      <c r="W5" s="26"/>
      <c r="X5" s="64"/>
      <c r="Y5" s="64"/>
      <c r="Z5" s="64"/>
      <c r="AA5" s="286" t="s">
        <v>149</v>
      </c>
      <c r="AB5" s="287"/>
      <c r="AC5" s="287"/>
      <c r="AD5" s="287"/>
      <c r="AE5" s="287"/>
      <c r="AF5" s="287"/>
      <c r="AG5" s="287"/>
      <c r="AH5" s="288"/>
      <c r="AI5" s="65"/>
      <c r="AJ5" s="65"/>
      <c r="AP5" s="26"/>
      <c r="AQ5" s="26"/>
      <c r="AR5" s="26"/>
      <c r="AS5" s="26"/>
      <c r="AT5" s="26"/>
      <c r="AU5" s="26"/>
      <c r="AV5" s="26"/>
      <c r="AW5" s="26"/>
      <c r="AX5" s="26"/>
      <c r="AY5" s="26"/>
      <c r="AZ5" s="26"/>
      <c r="BA5" s="26"/>
      <c r="BB5" s="26"/>
      <c r="BC5" s="26"/>
      <c r="BD5" s="26"/>
      <c r="BE5" s="26"/>
      <c r="BF5" s="26"/>
      <c r="BG5" s="26"/>
      <c r="BH5" s="26"/>
      <c r="BI5" s="26"/>
      <c r="BJ5" s="26"/>
      <c r="BK5" s="26"/>
      <c r="BL5" s="26"/>
      <c r="BM5" s="26"/>
    </row>
    <row r="6" spans="1:65" ht="17.25" customHeight="1" thickTop="1" thickBot="1" x14ac:dyDescent="0.3">
      <c r="A6" s="313" t="s">
        <v>154</v>
      </c>
      <c r="B6" s="313"/>
      <c r="C6" s="313"/>
      <c r="D6" s="314"/>
      <c r="E6" s="314"/>
      <c r="F6" s="314"/>
      <c r="G6" s="314"/>
      <c r="H6" s="314"/>
      <c r="X6" s="65"/>
      <c r="Y6" s="65"/>
      <c r="Z6" s="65"/>
      <c r="AA6" s="264"/>
      <c r="AB6" s="265"/>
      <c r="AC6" s="265"/>
      <c r="AD6" s="265"/>
      <c r="AE6" s="265"/>
      <c r="AF6" s="265"/>
      <c r="AG6" s="265"/>
      <c r="AH6" s="266"/>
      <c r="AI6" s="65"/>
      <c r="AJ6" s="65"/>
    </row>
    <row r="7" spans="1:65" ht="36" customHeight="1" thickTop="1" x14ac:dyDescent="0.25">
      <c r="A7" s="289" t="s">
        <v>141</v>
      </c>
      <c r="B7" s="290"/>
      <c r="C7" s="290"/>
      <c r="D7" s="290"/>
      <c r="E7" s="291"/>
      <c r="F7" s="2"/>
      <c r="G7" s="292" t="s">
        <v>156</v>
      </c>
      <c r="H7" s="293"/>
      <c r="I7" s="293"/>
      <c r="J7" s="293"/>
      <c r="K7" s="293"/>
      <c r="L7" s="294"/>
      <c r="P7" s="317" t="s">
        <v>135</v>
      </c>
      <c r="Q7" s="318"/>
      <c r="R7" s="318"/>
      <c r="S7" s="318"/>
      <c r="T7" s="318"/>
      <c r="U7" s="318"/>
      <c r="V7" s="318"/>
      <c r="W7" s="319"/>
      <c r="X7" s="315" t="s">
        <v>139</v>
      </c>
      <c r="Y7" s="316"/>
      <c r="Z7" s="66"/>
      <c r="AA7" s="264"/>
      <c r="AB7" s="265"/>
      <c r="AC7" s="265"/>
      <c r="AD7" s="265"/>
      <c r="AE7" s="265"/>
      <c r="AF7" s="265"/>
      <c r="AG7" s="265"/>
      <c r="AH7" s="266"/>
      <c r="AI7" s="65"/>
      <c r="AJ7" s="65"/>
      <c r="AP7" s="30"/>
      <c r="AQ7" s="30"/>
      <c r="AR7" s="30"/>
      <c r="AS7" s="30"/>
      <c r="AT7" s="30"/>
      <c r="AU7" s="30"/>
      <c r="AV7" s="30"/>
      <c r="AW7" s="30"/>
      <c r="AX7" s="30"/>
      <c r="AY7" s="30"/>
      <c r="AZ7" s="30"/>
      <c r="BA7" s="30"/>
      <c r="BB7" s="30"/>
      <c r="BC7" s="30"/>
      <c r="BD7" s="30"/>
      <c r="BE7" s="30"/>
      <c r="BF7" s="30"/>
      <c r="BG7" s="30"/>
      <c r="BH7" s="30"/>
      <c r="BI7" s="30"/>
      <c r="BJ7" s="30"/>
      <c r="BK7" s="30"/>
      <c r="BL7" s="30"/>
      <c r="BM7" s="30"/>
    </row>
    <row r="8" spans="1:65" ht="33" customHeight="1" thickBot="1" x14ac:dyDescent="0.35">
      <c r="A8" s="298" t="s">
        <v>132</v>
      </c>
      <c r="B8" s="299"/>
      <c r="C8" s="299"/>
      <c r="D8" s="300" t="s">
        <v>65</v>
      </c>
      <c r="E8" s="301"/>
      <c r="F8" s="2"/>
      <c r="G8" s="295"/>
      <c r="H8" s="296"/>
      <c r="I8" s="296"/>
      <c r="J8" s="296"/>
      <c r="K8" s="296"/>
      <c r="L8" s="297"/>
      <c r="N8" s="83"/>
      <c r="O8" s="84"/>
      <c r="P8" s="320"/>
      <c r="Q8" s="321"/>
      <c r="R8" s="321"/>
      <c r="S8" s="321"/>
      <c r="T8" s="321"/>
      <c r="U8" s="321"/>
      <c r="V8" s="321"/>
      <c r="W8" s="322"/>
      <c r="X8" s="275" t="s">
        <v>153</v>
      </c>
      <c r="Y8" s="275"/>
      <c r="Z8" s="66"/>
      <c r="AA8" s="264"/>
      <c r="AB8" s="265"/>
      <c r="AC8" s="265"/>
      <c r="AD8" s="265"/>
      <c r="AE8" s="265"/>
      <c r="AF8" s="265"/>
      <c r="AG8" s="265"/>
      <c r="AH8" s="266"/>
      <c r="AI8" s="65"/>
      <c r="AJ8" s="65"/>
      <c r="AP8" s="30"/>
      <c r="AQ8" s="30"/>
      <c r="AR8" s="30"/>
      <c r="AS8" s="30"/>
      <c r="AT8" s="30"/>
      <c r="AU8" s="30"/>
      <c r="AV8" s="30"/>
      <c r="AW8" s="30"/>
      <c r="AX8" s="30"/>
      <c r="AY8" s="30"/>
      <c r="AZ8" s="30"/>
      <c r="BA8" s="30"/>
      <c r="BB8" s="30"/>
      <c r="BC8" s="30"/>
      <c r="BD8" s="30"/>
      <c r="BE8" s="30"/>
      <c r="BF8" s="30"/>
      <c r="BG8" s="30"/>
      <c r="BH8" s="30"/>
      <c r="BI8" s="30"/>
      <c r="BJ8" s="30"/>
      <c r="BK8" s="30"/>
      <c r="BL8" s="30"/>
      <c r="BM8" s="30"/>
    </row>
    <row r="9" spans="1:65" ht="27" customHeight="1" x14ac:dyDescent="0.3">
      <c r="A9" s="251" t="s">
        <v>127</v>
      </c>
      <c r="B9" s="302"/>
      <c r="C9" s="302"/>
      <c r="D9" s="302"/>
      <c r="E9" s="46"/>
      <c r="F9" s="3"/>
      <c r="G9" s="303" t="s">
        <v>82</v>
      </c>
      <c r="H9" s="304"/>
      <c r="I9" s="304"/>
      <c r="J9" s="304"/>
      <c r="K9" s="304"/>
      <c r="L9" s="305"/>
      <c r="N9" s="83"/>
      <c r="O9" s="84"/>
      <c r="P9" s="307" t="s">
        <v>155</v>
      </c>
      <c r="Q9" s="308"/>
      <c r="R9" s="307" t="s">
        <v>136</v>
      </c>
      <c r="S9" s="311"/>
      <c r="T9" s="308"/>
      <c r="U9" s="307" t="s">
        <v>137</v>
      </c>
      <c r="V9" s="308"/>
      <c r="W9" s="323" t="s">
        <v>151</v>
      </c>
      <c r="X9" s="275"/>
      <c r="Y9" s="275"/>
      <c r="Z9" s="133"/>
      <c r="AA9" s="264"/>
      <c r="AB9" s="265"/>
      <c r="AC9" s="265"/>
      <c r="AD9" s="265"/>
      <c r="AE9" s="265"/>
      <c r="AF9" s="265"/>
      <c r="AG9" s="265"/>
      <c r="AH9" s="266"/>
      <c r="AI9" s="65"/>
      <c r="AJ9" s="65"/>
      <c r="AP9" s="12"/>
      <c r="AQ9" s="12"/>
      <c r="AR9" s="12"/>
      <c r="AS9" s="12"/>
      <c r="AT9" s="12"/>
      <c r="AU9" s="12"/>
      <c r="AV9" s="12"/>
      <c r="AW9" s="12"/>
      <c r="AX9" s="12"/>
      <c r="AY9" s="12"/>
      <c r="AZ9" s="12"/>
      <c r="BA9" s="12"/>
      <c r="BB9" s="12"/>
      <c r="BC9" s="12"/>
      <c r="BD9" s="12"/>
      <c r="BE9" s="12"/>
      <c r="BF9" s="12"/>
      <c r="BG9" s="12"/>
      <c r="BH9" s="12"/>
      <c r="BI9" s="12"/>
      <c r="BJ9" s="12"/>
      <c r="BK9" s="12"/>
      <c r="BL9" s="12"/>
      <c r="BM9" s="12"/>
    </row>
    <row r="10" spans="1:65" ht="26.25" customHeight="1" x14ac:dyDescent="0.25">
      <c r="A10" s="255" t="s">
        <v>128</v>
      </c>
      <c r="B10" s="306"/>
      <c r="C10" s="306"/>
      <c r="D10" s="306"/>
      <c r="E10" s="47"/>
      <c r="F10" s="3"/>
      <c r="G10" s="262" t="s">
        <v>51</v>
      </c>
      <c r="H10" s="263"/>
      <c r="I10" s="50">
        <v>1</v>
      </c>
      <c r="J10" s="32"/>
      <c r="K10" s="50">
        <v>1</v>
      </c>
      <c r="L10" s="40"/>
      <c r="O10" s="27"/>
      <c r="P10" s="309"/>
      <c r="Q10" s="310"/>
      <c r="R10" s="309"/>
      <c r="S10" s="312"/>
      <c r="T10" s="310"/>
      <c r="U10" s="309"/>
      <c r="V10" s="310"/>
      <c r="W10" s="324"/>
      <c r="X10" s="277">
        <f>SUM(R12:T27)</f>
        <v>0</v>
      </c>
      <c r="Y10" s="277"/>
      <c r="Z10" s="68"/>
      <c r="AA10" s="264"/>
      <c r="AB10" s="265"/>
      <c r="AC10" s="265"/>
      <c r="AD10" s="265"/>
      <c r="AE10" s="265"/>
      <c r="AF10" s="265"/>
      <c r="AG10" s="265"/>
      <c r="AH10" s="266"/>
      <c r="AI10" s="65"/>
      <c r="AJ10" s="65"/>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row>
    <row r="11" spans="1:65" ht="29.25" customHeight="1" x14ac:dyDescent="0.25">
      <c r="A11" s="337" t="s">
        <v>157</v>
      </c>
      <c r="B11" s="338"/>
      <c r="C11" s="338"/>
      <c r="D11" s="338"/>
      <c r="E11" s="152" t="e">
        <f>ROUND(E9/E10, 4)</f>
        <v>#DIV/0!</v>
      </c>
      <c r="F11" s="4"/>
      <c r="G11" s="140"/>
      <c r="H11" s="141"/>
      <c r="I11" s="51"/>
      <c r="J11" s="9"/>
      <c r="K11" s="51"/>
      <c r="L11" s="41"/>
      <c r="O11" s="28"/>
      <c r="P11" s="145"/>
      <c r="Q11" s="146"/>
      <c r="R11" s="147"/>
      <c r="S11" s="148"/>
      <c r="T11" s="149"/>
      <c r="U11" s="147"/>
      <c r="V11" s="149"/>
      <c r="W11" s="150"/>
      <c r="X11" s="138"/>
      <c r="Y11" s="139"/>
      <c r="Z11" s="69"/>
      <c r="AA11" s="142"/>
      <c r="AB11" s="143"/>
      <c r="AC11" s="143"/>
      <c r="AD11" s="143"/>
      <c r="AE11" s="143"/>
      <c r="AF11" s="143"/>
      <c r="AG11" s="143"/>
      <c r="AH11" s="144"/>
      <c r="AI11" s="65"/>
      <c r="AJ11" s="65"/>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row>
    <row r="12" spans="1:65" ht="29.25" customHeight="1" thickBot="1" x14ac:dyDescent="0.3">
      <c r="A12" s="259" t="s">
        <v>158</v>
      </c>
      <c r="B12" s="260"/>
      <c r="C12" s="260"/>
      <c r="D12" s="261"/>
      <c r="E12" s="151">
        <f>IF(ISERROR(E9/E10),0, E9/E10)</f>
        <v>0</v>
      </c>
      <c r="F12" s="4"/>
      <c r="G12" s="262" t="s">
        <v>52</v>
      </c>
      <c r="H12" s="263"/>
      <c r="I12" s="51">
        <v>1</v>
      </c>
      <c r="J12" s="9"/>
      <c r="K12" s="51">
        <v>1</v>
      </c>
      <c r="L12" s="41"/>
      <c r="O12" s="28"/>
      <c r="P12" s="164"/>
      <c r="Q12" s="165"/>
      <c r="R12" s="161"/>
      <c r="S12" s="162"/>
      <c r="T12" s="163"/>
      <c r="U12" s="161"/>
      <c r="V12" s="163"/>
      <c r="W12" s="137" t="str">
        <f>IF(ISERROR(R12/U12),"",R12/U12)</f>
        <v/>
      </c>
      <c r="X12" s="274" t="s">
        <v>140</v>
      </c>
      <c r="Y12" s="275"/>
      <c r="Z12" s="69"/>
      <c r="AA12" s="264" t="s">
        <v>64</v>
      </c>
      <c r="AB12" s="265"/>
      <c r="AC12" s="265"/>
      <c r="AD12" s="265"/>
      <c r="AE12" s="265"/>
      <c r="AF12" s="265"/>
      <c r="AG12" s="265"/>
      <c r="AH12" s="266"/>
      <c r="AI12" s="65"/>
      <c r="AJ12" s="65"/>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row>
    <row r="13" spans="1:65" ht="33" customHeight="1" thickTop="1" thickBot="1" x14ac:dyDescent="0.3">
      <c r="A13" s="267" t="s">
        <v>80</v>
      </c>
      <c r="B13" s="260"/>
      <c r="C13" s="260"/>
      <c r="D13" s="260"/>
      <c r="E13" s="102" t="e">
        <f>IF(E11*1.6&gt;=1,1,IF(E11&lt;0.3,0,E11*1.6))</f>
        <v>#DIV/0!</v>
      </c>
      <c r="F13" s="4"/>
      <c r="G13" s="268" t="s">
        <v>87</v>
      </c>
      <c r="H13" s="269"/>
      <c r="I13" s="269"/>
      <c r="J13" s="269"/>
      <c r="K13" s="269"/>
      <c r="L13" s="270"/>
      <c r="O13" s="104"/>
      <c r="P13" s="164"/>
      <c r="Q13" s="165"/>
      <c r="R13" s="161"/>
      <c r="S13" s="162"/>
      <c r="T13" s="163"/>
      <c r="U13" s="161"/>
      <c r="V13" s="163"/>
      <c r="W13" s="137" t="str">
        <f>IF(ISERROR(R13/U13),"",R13/U13)</f>
        <v/>
      </c>
      <c r="X13" s="274"/>
      <c r="Y13" s="275"/>
      <c r="Z13" s="69"/>
      <c r="AA13" s="271" t="s">
        <v>67</v>
      </c>
      <c r="AB13" s="272"/>
      <c r="AC13" s="272"/>
      <c r="AD13" s="272"/>
      <c r="AE13" s="272"/>
      <c r="AF13" s="272"/>
      <c r="AG13" s="272"/>
      <c r="AH13" s="273"/>
      <c r="AI13" s="65"/>
      <c r="AJ13" s="65"/>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row>
    <row r="14" spans="1:65" ht="23.25" customHeight="1" thickBot="1" x14ac:dyDescent="0.3">
      <c r="A14" s="211" t="s">
        <v>79</v>
      </c>
      <c r="B14" s="212"/>
      <c r="C14" s="212"/>
      <c r="D14" s="212"/>
      <c r="E14" s="103" t="e">
        <f>IF(1-E13 = 1, 0, 1-E13)</f>
        <v>#DIV/0!</v>
      </c>
      <c r="G14" s="213">
        <v>1</v>
      </c>
      <c r="H14" s="214"/>
      <c r="I14" s="214"/>
      <c r="J14" s="214">
        <v>1</v>
      </c>
      <c r="K14" s="214"/>
      <c r="L14" s="215"/>
      <c r="O14" s="82"/>
      <c r="P14" s="166"/>
      <c r="Q14" s="167"/>
      <c r="R14" s="155"/>
      <c r="S14" s="156"/>
      <c r="T14" s="157"/>
      <c r="U14" s="155"/>
      <c r="V14" s="157"/>
      <c r="W14" s="170" t="str">
        <f t="shared" ref="W14:W27" si="0">IF(ISERROR(R14/U14),"",R14/U14)</f>
        <v/>
      </c>
      <c r="X14" s="276">
        <f>SUM(U12:V27)</f>
        <v>0</v>
      </c>
      <c r="Y14" s="277"/>
      <c r="Z14" s="70"/>
      <c r="AA14" s="339" t="s">
        <v>150</v>
      </c>
      <c r="AB14" s="339"/>
      <c r="AC14" s="339"/>
      <c r="AD14" s="339"/>
      <c r="AE14" s="339"/>
      <c r="AF14" s="339"/>
      <c r="AG14" s="339"/>
      <c r="AH14" s="339"/>
      <c r="AI14" s="65"/>
      <c r="AJ14" s="65"/>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row>
    <row r="15" spans="1:65" ht="5.25" customHeight="1" thickTop="1" thickBot="1" x14ac:dyDescent="0.3">
      <c r="A15" s="44"/>
      <c r="B15" s="11"/>
      <c r="C15" s="11"/>
      <c r="D15" s="11"/>
      <c r="E15" s="39"/>
      <c r="G15" s="29"/>
      <c r="H15" s="29"/>
      <c r="I15" s="38"/>
      <c r="K15" s="29"/>
      <c r="L15" s="29"/>
      <c r="O15" s="29"/>
      <c r="P15" s="168"/>
      <c r="Q15" s="169"/>
      <c r="R15" s="158"/>
      <c r="S15" s="159"/>
      <c r="T15" s="160"/>
      <c r="U15" s="158"/>
      <c r="V15" s="160"/>
      <c r="W15" s="171"/>
      <c r="X15" s="70"/>
      <c r="Y15" s="70"/>
      <c r="Z15" s="70"/>
      <c r="AA15" s="58"/>
      <c r="AB15" s="59"/>
      <c r="AC15" s="59"/>
      <c r="AD15" s="59"/>
      <c r="AE15" s="59"/>
      <c r="AF15" s="59"/>
      <c r="AG15" s="59"/>
      <c r="AH15" s="60"/>
      <c r="AI15" s="65"/>
      <c r="AJ15" s="65"/>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row>
    <row r="16" spans="1:65" ht="34.5" customHeight="1" thickTop="1" thickBot="1" x14ac:dyDescent="0.3">
      <c r="A16" s="216" t="s">
        <v>85</v>
      </c>
      <c r="B16" s="217"/>
      <c r="C16" s="217"/>
      <c r="D16" s="217"/>
      <c r="E16" s="218"/>
      <c r="G16" s="219" t="s">
        <v>94</v>
      </c>
      <c r="H16" s="220"/>
      <c r="I16" s="220"/>
      <c r="J16" s="220"/>
      <c r="K16" s="220"/>
      <c r="L16" s="221"/>
      <c r="O16" s="30"/>
      <c r="P16" s="164"/>
      <c r="Q16" s="165"/>
      <c r="R16" s="161"/>
      <c r="S16" s="162"/>
      <c r="T16" s="163"/>
      <c r="U16" s="161"/>
      <c r="V16" s="163"/>
      <c r="W16" s="137" t="str">
        <f t="shared" si="0"/>
        <v/>
      </c>
      <c r="X16" s="278" t="s">
        <v>138</v>
      </c>
      <c r="Y16" s="279"/>
      <c r="Z16" s="66"/>
      <c r="AA16" s="340" t="s">
        <v>152</v>
      </c>
      <c r="AB16" s="341"/>
      <c r="AC16" s="341"/>
      <c r="AD16" s="341"/>
      <c r="AE16" s="341"/>
      <c r="AF16" s="341"/>
      <c r="AG16" s="341"/>
      <c r="AH16" s="342"/>
      <c r="AI16" s="65"/>
      <c r="AJ16" s="65"/>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row r="17" spans="1:69" ht="22.5" customHeight="1" thickBot="1" x14ac:dyDescent="0.3">
      <c r="A17" s="251" t="s">
        <v>62</v>
      </c>
      <c r="B17" s="252"/>
      <c r="C17" s="252"/>
      <c r="D17" s="252"/>
      <c r="E17" s="46"/>
      <c r="G17" s="253" t="s">
        <v>53</v>
      </c>
      <c r="H17" s="254"/>
      <c r="I17" s="254"/>
      <c r="J17" s="254"/>
      <c r="K17" s="200" t="e">
        <f>INDEX(LunchFree,I10)*D22+INDEX(LunchPaid,I12)*D23+INDEX(sixcents,G14)*E17</f>
        <v>#DIV/0!</v>
      </c>
      <c r="L17" s="201"/>
      <c r="P17" s="166"/>
      <c r="Q17" s="167"/>
      <c r="R17" s="155"/>
      <c r="S17" s="156"/>
      <c r="T17" s="157"/>
      <c r="U17" s="155"/>
      <c r="V17" s="157"/>
      <c r="W17" s="170" t="str">
        <f t="shared" si="0"/>
        <v/>
      </c>
      <c r="X17" s="280" t="str">
        <f>IF(ISERROR(X10/X14),"",X10/X14)</f>
        <v/>
      </c>
      <c r="Y17" s="281"/>
      <c r="Z17" s="65"/>
      <c r="AA17" s="65"/>
      <c r="AB17" s="65"/>
      <c r="AC17" s="65"/>
      <c r="AD17" s="65"/>
      <c r="AE17" s="65"/>
      <c r="AF17" s="65"/>
      <c r="AG17" s="65"/>
      <c r="AH17" s="65"/>
      <c r="AI17" s="65"/>
      <c r="AJ17" s="65"/>
    </row>
    <row r="18" spans="1:69" ht="21" customHeight="1" thickBot="1" x14ac:dyDescent="0.3">
      <c r="A18" s="255" t="s">
        <v>63</v>
      </c>
      <c r="B18" s="256"/>
      <c r="C18" s="256"/>
      <c r="D18" s="256">
        <v>965</v>
      </c>
      <c r="E18" s="47"/>
      <c r="G18" s="257" t="s">
        <v>54</v>
      </c>
      <c r="H18" s="258"/>
      <c r="I18" s="258"/>
      <c r="J18" s="258"/>
      <c r="K18" s="209" t="e">
        <f>INDEX(Breakfree,K10)*D24+INDEX(Breakpaid,K12)*D25</f>
        <v>#DIV/0!</v>
      </c>
      <c r="L18" s="210"/>
      <c r="N18" s="1"/>
      <c r="P18" s="168"/>
      <c r="Q18" s="169"/>
      <c r="R18" s="158"/>
      <c r="S18" s="159"/>
      <c r="T18" s="160"/>
      <c r="U18" s="158"/>
      <c r="V18" s="160"/>
      <c r="W18" s="171"/>
    </row>
    <row r="19" spans="1:69" ht="24" customHeight="1" thickTop="1" thickBot="1" x14ac:dyDescent="0.3">
      <c r="A19" s="180" t="s">
        <v>77</v>
      </c>
      <c r="B19" s="181"/>
      <c r="C19" s="181"/>
      <c r="D19" s="181">
        <f>D17+D18</f>
        <v>965</v>
      </c>
      <c r="E19" s="89">
        <f>E17+E18</f>
        <v>0</v>
      </c>
      <c r="G19" s="182" t="s">
        <v>55</v>
      </c>
      <c r="H19" s="183"/>
      <c r="I19" s="183"/>
      <c r="J19" s="184"/>
      <c r="K19" s="188" t="e">
        <f>K17+K18</f>
        <v>#DIV/0!</v>
      </c>
      <c r="L19" s="189"/>
      <c r="M19" s="19"/>
      <c r="N19" s="105"/>
      <c r="O19" s="19"/>
      <c r="P19" s="166"/>
      <c r="Q19" s="167"/>
      <c r="R19" s="155"/>
      <c r="S19" s="156"/>
      <c r="T19" s="157"/>
      <c r="U19" s="155"/>
      <c r="V19" s="157"/>
      <c r="W19" s="170" t="str">
        <f t="shared" si="0"/>
        <v/>
      </c>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row>
    <row r="20" spans="1:69" ht="12" customHeight="1" thickTop="1" thickBot="1" x14ac:dyDescent="0.3">
      <c r="A20" s="192" t="s">
        <v>101</v>
      </c>
      <c r="B20" s="193"/>
      <c r="C20" s="194"/>
      <c r="D20" s="90" t="s">
        <v>75</v>
      </c>
      <c r="E20" s="91" t="s">
        <v>76</v>
      </c>
      <c r="G20" s="185"/>
      <c r="H20" s="186"/>
      <c r="I20" s="186"/>
      <c r="J20" s="187"/>
      <c r="K20" s="190"/>
      <c r="L20" s="191"/>
      <c r="M20" s="19"/>
      <c r="N20" s="19"/>
      <c r="O20" s="19"/>
      <c r="P20" s="168"/>
      <c r="Q20" s="169"/>
      <c r="R20" s="158"/>
      <c r="S20" s="159"/>
      <c r="T20" s="160"/>
      <c r="U20" s="158"/>
      <c r="V20" s="160"/>
      <c r="W20" s="171"/>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row>
    <row r="21" spans="1:69" ht="27.75" customHeight="1" thickBot="1" x14ac:dyDescent="0.35">
      <c r="A21" s="195"/>
      <c r="B21" s="196"/>
      <c r="C21" s="197"/>
      <c r="D21" s="92"/>
      <c r="E21" s="93"/>
      <c r="F21" s="13"/>
      <c r="G21" s="198" t="s">
        <v>56</v>
      </c>
      <c r="H21" s="199"/>
      <c r="I21" s="199"/>
      <c r="J21" s="199"/>
      <c r="K21" s="200" t="e">
        <f>INDEX(LunchFree,I10)*E13+INDEX(LunchPaid,I12)*E14+INDEX(sixcents,G14)</f>
        <v>#DIV/0!</v>
      </c>
      <c r="L21" s="201"/>
      <c r="M21" s="31"/>
      <c r="N21" s="31"/>
      <c r="O21" s="31"/>
      <c r="P21" s="164"/>
      <c r="Q21" s="165"/>
      <c r="R21" s="161"/>
      <c r="S21" s="162"/>
      <c r="T21" s="163"/>
      <c r="U21" s="161"/>
      <c r="V21" s="163"/>
      <c r="W21" s="137" t="str">
        <f t="shared" si="0"/>
        <v/>
      </c>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row>
    <row r="22" spans="1:69" ht="32.25" customHeight="1" thickTop="1" thickBot="1" x14ac:dyDescent="0.3">
      <c r="A22" s="202" t="s">
        <v>10</v>
      </c>
      <c r="B22" s="203"/>
      <c r="C22" s="204"/>
      <c r="D22" s="205" t="e">
        <f>ROUND(((E17*D21)+E17)*E13,0)</f>
        <v>#DIV/0!</v>
      </c>
      <c r="E22" s="206"/>
      <c r="F22" s="12"/>
      <c r="G22" s="207" t="s">
        <v>57</v>
      </c>
      <c r="H22" s="208"/>
      <c r="I22" s="208"/>
      <c r="J22" s="208"/>
      <c r="K22" s="209" t="e">
        <f>INDEX(Breakfree,K10)*E13+INDEX(Breakpaid,K12)*E14</f>
        <v>#DIV/0!</v>
      </c>
      <c r="L22" s="210"/>
      <c r="M22" s="31"/>
      <c r="N22" s="31"/>
      <c r="O22" s="31"/>
      <c r="P22" s="164"/>
      <c r="Q22" s="165"/>
      <c r="R22" s="161"/>
      <c r="S22" s="162"/>
      <c r="T22" s="163"/>
      <c r="U22" s="161"/>
      <c r="V22" s="163"/>
      <c r="W22" s="137" t="str">
        <f t="shared" si="0"/>
        <v/>
      </c>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row>
    <row r="23" spans="1:69" ht="35.25" customHeight="1" thickTop="1" thickBot="1" x14ac:dyDescent="0.3">
      <c r="A23" s="172" t="s">
        <v>11</v>
      </c>
      <c r="B23" s="173"/>
      <c r="C23" s="174"/>
      <c r="D23" s="175" t="e">
        <f>ROUND(((E17*D21)+E17)-D22,0)</f>
        <v>#DIV/0!</v>
      </c>
      <c r="E23" s="176"/>
      <c r="F23" s="12"/>
      <c r="G23" s="177" t="s">
        <v>100</v>
      </c>
      <c r="H23" s="178"/>
      <c r="I23" s="178"/>
      <c r="J23" s="178"/>
      <c r="K23" s="178"/>
      <c r="L23" s="179"/>
      <c r="M23" s="31"/>
      <c r="N23" s="31"/>
      <c r="O23" s="31"/>
      <c r="P23" s="164"/>
      <c r="Q23" s="165"/>
      <c r="R23" s="161"/>
      <c r="S23" s="162"/>
      <c r="T23" s="163"/>
      <c r="U23" s="161"/>
      <c r="V23" s="163"/>
      <c r="W23" s="137" t="str">
        <f t="shared" si="0"/>
        <v/>
      </c>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row>
    <row r="24" spans="1:69" ht="28.5" customHeight="1" thickBot="1" x14ac:dyDescent="0.3">
      <c r="A24" s="172" t="s">
        <v>12</v>
      </c>
      <c r="B24" s="173"/>
      <c r="C24" s="174"/>
      <c r="D24" s="175" t="e">
        <f>ROUND(((E18*E21)+E18)*E13,0)</f>
        <v>#DIV/0!</v>
      </c>
      <c r="E24" s="176"/>
      <c r="G24" s="239" t="s">
        <v>96</v>
      </c>
      <c r="H24" s="240"/>
      <c r="I24" s="240"/>
      <c r="J24" s="233"/>
      <c r="K24" s="234"/>
      <c r="L24" s="235"/>
      <c r="M24" s="31"/>
      <c r="N24" s="31"/>
      <c r="O24" s="31"/>
      <c r="P24" s="164"/>
      <c r="Q24" s="165"/>
      <c r="R24" s="161"/>
      <c r="S24" s="162"/>
      <c r="T24" s="163"/>
      <c r="U24" s="161"/>
      <c r="V24" s="163"/>
      <c r="W24" s="137" t="str">
        <f t="shared" si="0"/>
        <v/>
      </c>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O24" s="42"/>
      <c r="BP24" s="42"/>
      <c r="BQ24" s="42"/>
    </row>
    <row r="25" spans="1:69" ht="27.75" customHeight="1" thickBot="1" x14ac:dyDescent="0.3">
      <c r="A25" s="228" t="s">
        <v>13</v>
      </c>
      <c r="B25" s="229"/>
      <c r="C25" s="230"/>
      <c r="D25" s="231" t="e">
        <f>ROUND(((E18*E21)+E18)-D24,0)</f>
        <v>#DIV/0!</v>
      </c>
      <c r="E25" s="232"/>
      <c r="F25" s="5"/>
      <c r="G25" s="245" t="s">
        <v>95</v>
      </c>
      <c r="H25" s="246"/>
      <c r="I25" s="246"/>
      <c r="J25" s="236"/>
      <c r="K25" s="237"/>
      <c r="L25" s="238"/>
      <c r="M25" s="31"/>
      <c r="N25" s="31"/>
      <c r="O25" s="31"/>
      <c r="P25" s="164"/>
      <c r="Q25" s="165"/>
      <c r="R25" s="161"/>
      <c r="S25" s="162"/>
      <c r="T25" s="163"/>
      <c r="U25" s="161"/>
      <c r="V25" s="163"/>
      <c r="W25" s="137" t="str">
        <f t="shared" si="0"/>
        <v/>
      </c>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row>
    <row r="26" spans="1:69" ht="36.75" customHeight="1" thickTop="1" x14ac:dyDescent="0.25">
      <c r="A26" s="222" t="s">
        <v>102</v>
      </c>
      <c r="B26" s="223"/>
      <c r="C26" s="223"/>
      <c r="D26" s="223"/>
      <c r="E26" s="223"/>
      <c r="F26" s="224"/>
      <c r="G26" s="241" t="s">
        <v>99</v>
      </c>
      <c r="H26" s="242"/>
      <c r="I26" s="242"/>
      <c r="J26" s="107" t="e">
        <f>IF(OR(SUM(J24:L25)=0,K17=0),"",K17-J24)</f>
        <v>#DIV/0!</v>
      </c>
      <c r="K26" s="247" t="s">
        <v>97</v>
      </c>
      <c r="L26" s="248"/>
      <c r="M26" s="31"/>
      <c r="N26" s="31"/>
      <c r="O26" s="31"/>
      <c r="P26" s="164"/>
      <c r="Q26" s="165"/>
      <c r="R26" s="161"/>
      <c r="S26" s="162"/>
      <c r="T26" s="163"/>
      <c r="U26" s="161"/>
      <c r="V26" s="163"/>
      <c r="W26" s="137" t="str">
        <f t="shared" si="0"/>
        <v/>
      </c>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row>
    <row r="27" spans="1:69" ht="39.75" customHeight="1" thickBot="1" x14ac:dyDescent="0.3">
      <c r="A27" s="225"/>
      <c r="B27" s="226"/>
      <c r="C27" s="226"/>
      <c r="D27" s="226"/>
      <c r="E27" s="226"/>
      <c r="F27" s="227"/>
      <c r="G27" s="243" t="s">
        <v>98</v>
      </c>
      <c r="H27" s="244"/>
      <c r="I27" s="244"/>
      <c r="J27" s="106" t="e">
        <f>IF(OR(SUM(J24:L25)=0,K18=0),"",K18-J25)</f>
        <v>#DIV/0!</v>
      </c>
      <c r="K27" s="249" t="e">
        <f>IF(SUM(J26:J27)=0,"",SUM(J26:J27))</f>
        <v>#DIV/0!</v>
      </c>
      <c r="L27" s="250"/>
      <c r="M27" s="31"/>
      <c r="N27" s="31"/>
      <c r="O27" s="31"/>
      <c r="P27" s="164"/>
      <c r="Q27" s="165"/>
      <c r="R27" s="161"/>
      <c r="S27" s="162"/>
      <c r="T27" s="163"/>
      <c r="U27" s="161"/>
      <c r="V27" s="163"/>
      <c r="W27" s="137" t="str">
        <f t="shared" si="0"/>
        <v/>
      </c>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row>
    <row r="28" spans="1:69" ht="45" customHeight="1" thickTop="1" x14ac:dyDescent="0.3">
      <c r="A28" s="343" t="s">
        <v>0</v>
      </c>
      <c r="B28" s="344"/>
      <c r="C28" s="344"/>
      <c r="D28" s="344"/>
      <c r="E28" s="344"/>
      <c r="F28" s="344"/>
      <c r="G28" s="344"/>
      <c r="H28" s="344"/>
    </row>
    <row r="29" spans="1:69" ht="57" customHeight="1" x14ac:dyDescent="0.25">
      <c r="A29" s="325" t="s">
        <v>142</v>
      </c>
      <c r="B29" s="326"/>
      <c r="C29" s="326"/>
      <c r="D29" s="326"/>
      <c r="E29" s="326"/>
      <c r="F29" s="326"/>
      <c r="G29" s="326"/>
      <c r="H29" s="326"/>
    </row>
    <row r="30" spans="1:69" ht="24" customHeight="1" x14ac:dyDescent="0.25">
      <c r="A30" s="336" t="s">
        <v>1</v>
      </c>
      <c r="B30" s="336"/>
      <c r="C30" s="336"/>
      <c r="D30" s="327" t="s">
        <v>2</v>
      </c>
      <c r="E30" s="328"/>
      <c r="F30" s="328"/>
      <c r="G30" s="328"/>
      <c r="H30" s="329"/>
    </row>
    <row r="31" spans="1:69" ht="21.75" customHeight="1" x14ac:dyDescent="0.25">
      <c r="A31" s="132" t="s">
        <v>143</v>
      </c>
      <c r="B31" s="132" t="s">
        <v>3</v>
      </c>
      <c r="C31" s="132" t="s">
        <v>4</v>
      </c>
      <c r="D31" s="132" t="s">
        <v>143</v>
      </c>
      <c r="E31" s="132" t="s">
        <v>3</v>
      </c>
      <c r="F31" s="327" t="s">
        <v>4</v>
      </c>
      <c r="G31" s="328"/>
      <c r="H31" s="329"/>
    </row>
    <row r="32" spans="1:69" ht="15" customHeight="1" x14ac:dyDescent="0.25">
      <c r="A32" s="132" t="s">
        <v>144</v>
      </c>
      <c r="B32" s="49">
        <v>0</v>
      </c>
      <c r="C32" s="49">
        <v>0</v>
      </c>
      <c r="D32" s="135" t="s">
        <v>144</v>
      </c>
      <c r="E32" s="49">
        <v>0</v>
      </c>
      <c r="F32" s="330">
        <v>0</v>
      </c>
      <c r="G32" s="331"/>
      <c r="H32" s="332"/>
    </row>
    <row r="33" spans="1:8" ht="15" customHeight="1" x14ac:dyDescent="0.25">
      <c r="A33" s="134" t="s">
        <v>145</v>
      </c>
      <c r="B33" s="153">
        <v>3.37</v>
      </c>
      <c r="C33" s="153">
        <v>0.37</v>
      </c>
      <c r="D33" s="136" t="s">
        <v>147</v>
      </c>
      <c r="E33" s="153">
        <v>1.89</v>
      </c>
      <c r="F33" s="333">
        <v>0.31</v>
      </c>
      <c r="G33" s="334"/>
      <c r="H33" s="335"/>
    </row>
    <row r="34" spans="1:8" ht="15" customHeight="1" x14ac:dyDescent="0.25">
      <c r="A34" s="134" t="s">
        <v>146</v>
      </c>
      <c r="B34" s="153">
        <v>3.39</v>
      </c>
      <c r="C34" s="153">
        <v>0.39</v>
      </c>
      <c r="D34" s="136" t="s">
        <v>148</v>
      </c>
      <c r="E34" s="153">
        <v>2.2400000000000002</v>
      </c>
      <c r="F34" s="333">
        <v>0.31</v>
      </c>
      <c r="G34" s="334"/>
      <c r="H34" s="335"/>
    </row>
    <row r="35" spans="1:8" x14ac:dyDescent="0.25">
      <c r="A35" s="345"/>
      <c r="B35" s="49" t="s">
        <v>9</v>
      </c>
      <c r="C35" s="49"/>
      <c r="D35" s="345"/>
      <c r="E35" s="49"/>
      <c r="F35" s="8"/>
      <c r="G35" s="154">
        <v>0</v>
      </c>
      <c r="H35" s="8"/>
    </row>
    <row r="36" spans="1:8" x14ac:dyDescent="0.25">
      <c r="A36" s="346"/>
      <c r="B36" s="49"/>
      <c r="C36" s="49"/>
      <c r="D36" s="346"/>
      <c r="E36" s="49"/>
      <c r="F36" s="8"/>
      <c r="G36" s="154">
        <v>0.06</v>
      </c>
      <c r="H36" s="8"/>
    </row>
    <row r="37" spans="1:8" x14ac:dyDescent="0.25">
      <c r="A37" s="27"/>
      <c r="B37" s="27"/>
      <c r="C37" s="27"/>
      <c r="D37" s="27"/>
      <c r="E37" s="37"/>
      <c r="G37" s="88">
        <v>0</v>
      </c>
    </row>
    <row r="38" spans="1:8" x14ac:dyDescent="0.25">
      <c r="A38" s="27"/>
      <c r="B38" s="27"/>
      <c r="C38" s="27"/>
      <c r="D38" s="27"/>
      <c r="E38" s="37"/>
      <c r="G38" s="88">
        <v>0.06</v>
      </c>
    </row>
    <row r="39" spans="1:8" x14ac:dyDescent="0.25">
      <c r="A39" s="27"/>
      <c r="B39" s="27"/>
      <c r="C39" s="27"/>
      <c r="D39" s="27"/>
      <c r="E39" s="37"/>
    </row>
    <row r="40" spans="1:8" x14ac:dyDescent="0.25">
      <c r="A40" s="27"/>
      <c r="B40" s="27"/>
      <c r="C40" s="27"/>
      <c r="D40" s="27"/>
      <c r="E40" s="37"/>
    </row>
    <row r="41" spans="1:8" x14ac:dyDescent="0.25">
      <c r="A41" s="27"/>
      <c r="B41" s="27"/>
      <c r="C41" s="27"/>
      <c r="D41" s="27"/>
      <c r="E41" s="37"/>
    </row>
    <row r="42" spans="1:8" x14ac:dyDescent="0.25">
      <c r="A42" s="27"/>
      <c r="B42" s="27"/>
      <c r="C42" s="27"/>
      <c r="D42" s="27"/>
      <c r="E42" s="37"/>
    </row>
    <row r="43" spans="1:8" x14ac:dyDescent="0.25">
      <c r="A43" s="27"/>
      <c r="B43" s="27"/>
      <c r="C43" s="27"/>
      <c r="D43" s="27"/>
      <c r="E43" s="37"/>
    </row>
    <row r="44" spans="1:8" x14ac:dyDescent="0.25">
      <c r="A44" s="27"/>
      <c r="B44" s="27"/>
      <c r="C44" s="27"/>
      <c r="D44" s="27"/>
      <c r="E44" s="37"/>
    </row>
    <row r="56" spans="1:5" x14ac:dyDescent="0.25">
      <c r="A56" s="27"/>
      <c r="B56" s="27"/>
      <c r="C56" s="27"/>
      <c r="D56" s="27"/>
      <c r="E56" s="37"/>
    </row>
    <row r="57" spans="1:5" x14ac:dyDescent="0.25">
      <c r="A57" s="27"/>
      <c r="B57" s="27"/>
      <c r="C57" s="27"/>
      <c r="D57" s="27"/>
      <c r="E57" s="37"/>
    </row>
    <row r="58" spans="1:5" x14ac:dyDescent="0.25">
      <c r="A58" s="27"/>
      <c r="B58" s="27"/>
      <c r="C58" s="27"/>
      <c r="D58" s="27"/>
      <c r="E58" s="37"/>
    </row>
    <row r="59" spans="1:5" x14ac:dyDescent="0.25">
      <c r="A59" s="27"/>
      <c r="B59" s="27"/>
      <c r="C59" s="27"/>
      <c r="D59" s="27"/>
      <c r="E59" s="37"/>
    </row>
    <row r="60" spans="1:5" x14ac:dyDescent="0.25">
      <c r="A60" s="27"/>
      <c r="B60" s="27"/>
      <c r="C60" s="27"/>
      <c r="D60" s="27"/>
      <c r="E60" s="37"/>
    </row>
    <row r="61" spans="1:5" x14ac:dyDescent="0.25">
      <c r="A61" s="27"/>
      <c r="B61" s="27"/>
      <c r="C61" s="27"/>
      <c r="D61" s="27"/>
      <c r="E61" s="37"/>
    </row>
    <row r="64" spans="1:5" ht="24.75" customHeight="1" x14ac:dyDescent="0.25"/>
    <row r="78" ht="72.75" customHeight="1" x14ac:dyDescent="0.25"/>
  </sheetData>
  <dataConsolidate/>
  <mergeCells count="122">
    <mergeCell ref="A11:D11"/>
    <mergeCell ref="AA14:AH14"/>
    <mergeCell ref="AA16:AH16"/>
    <mergeCell ref="A28:H28"/>
    <mergeCell ref="A35:A36"/>
    <mergeCell ref="D35:D36"/>
    <mergeCell ref="A29:H29"/>
    <mergeCell ref="F31:H31"/>
    <mergeCell ref="F32:H32"/>
    <mergeCell ref="F33:H33"/>
    <mergeCell ref="F34:H34"/>
    <mergeCell ref="A30:C30"/>
    <mergeCell ref="D30:H30"/>
    <mergeCell ref="A5:L5"/>
    <mergeCell ref="O5:Q5"/>
    <mergeCell ref="AA5:AH10"/>
    <mergeCell ref="A7:E7"/>
    <mergeCell ref="G7:L8"/>
    <mergeCell ref="A8:C8"/>
    <mergeCell ref="D8:E8"/>
    <mergeCell ref="A9:D9"/>
    <mergeCell ref="G9:L9"/>
    <mergeCell ref="A10:D10"/>
    <mergeCell ref="U9:V10"/>
    <mergeCell ref="P9:Q10"/>
    <mergeCell ref="R9:T10"/>
    <mergeCell ref="A6:C6"/>
    <mergeCell ref="D6:H6"/>
    <mergeCell ref="X7:Y7"/>
    <mergeCell ref="G10:H10"/>
    <mergeCell ref="X8:Y9"/>
    <mergeCell ref="X10:Y10"/>
    <mergeCell ref="P7:W8"/>
    <mergeCell ref="W9:W10"/>
    <mergeCell ref="A17:D17"/>
    <mergeCell ref="G17:J17"/>
    <mergeCell ref="K17:L17"/>
    <mergeCell ref="A18:D18"/>
    <mergeCell ref="G18:J18"/>
    <mergeCell ref="K18:L18"/>
    <mergeCell ref="A12:D12"/>
    <mergeCell ref="G12:H12"/>
    <mergeCell ref="AA12:AH12"/>
    <mergeCell ref="A13:D13"/>
    <mergeCell ref="G13:L13"/>
    <mergeCell ref="AA13:AH13"/>
    <mergeCell ref="P12:Q12"/>
    <mergeCell ref="P13:Q13"/>
    <mergeCell ref="U12:V12"/>
    <mergeCell ref="R12:T12"/>
    <mergeCell ref="R13:T13"/>
    <mergeCell ref="X12:Y13"/>
    <mergeCell ref="W14:W15"/>
    <mergeCell ref="W17:W18"/>
    <mergeCell ref="X14:Y14"/>
    <mergeCell ref="X16:Y16"/>
    <mergeCell ref="X17:Y17"/>
    <mergeCell ref="P14:Q15"/>
    <mergeCell ref="A26:F27"/>
    <mergeCell ref="A24:C24"/>
    <mergeCell ref="D24:E24"/>
    <mergeCell ref="A25:C25"/>
    <mergeCell ref="D25:E25"/>
    <mergeCell ref="J24:L24"/>
    <mergeCell ref="J25:L25"/>
    <mergeCell ref="G24:I24"/>
    <mergeCell ref="G26:I26"/>
    <mergeCell ref="G27:I27"/>
    <mergeCell ref="G25:I25"/>
    <mergeCell ref="K26:L26"/>
    <mergeCell ref="K27:L27"/>
    <mergeCell ref="W19:W20"/>
    <mergeCell ref="R19:T20"/>
    <mergeCell ref="U13:V13"/>
    <mergeCell ref="A23:C23"/>
    <mergeCell ref="D23:E23"/>
    <mergeCell ref="G23:L23"/>
    <mergeCell ref="A19:D19"/>
    <mergeCell ref="G19:J20"/>
    <mergeCell ref="K19:L20"/>
    <mergeCell ref="A20:C21"/>
    <mergeCell ref="G21:J21"/>
    <mergeCell ref="K21:L21"/>
    <mergeCell ref="A22:C22"/>
    <mergeCell ref="D22:E22"/>
    <mergeCell ref="G22:J22"/>
    <mergeCell ref="K22:L22"/>
    <mergeCell ref="A14:D14"/>
    <mergeCell ref="G14:L14"/>
    <mergeCell ref="A16:E16"/>
    <mergeCell ref="G16:L16"/>
    <mergeCell ref="U22:V22"/>
    <mergeCell ref="P23:Q23"/>
    <mergeCell ref="R23:T23"/>
    <mergeCell ref="U23:V23"/>
    <mergeCell ref="R22:T22"/>
    <mergeCell ref="P19:Q20"/>
    <mergeCell ref="P16:Q16"/>
    <mergeCell ref="R16:T16"/>
    <mergeCell ref="P27:Q27"/>
    <mergeCell ref="R27:T27"/>
    <mergeCell ref="U27:V27"/>
    <mergeCell ref="P24:Q24"/>
    <mergeCell ref="R24:T24"/>
    <mergeCell ref="U24:V24"/>
    <mergeCell ref="P22:Q22"/>
    <mergeCell ref="P25:Q25"/>
    <mergeCell ref="R25:T25"/>
    <mergeCell ref="U25:V25"/>
    <mergeCell ref="P26:Q26"/>
    <mergeCell ref="R26:T26"/>
    <mergeCell ref="U26:V26"/>
    <mergeCell ref="R14:T15"/>
    <mergeCell ref="U14:V15"/>
    <mergeCell ref="R21:T21"/>
    <mergeCell ref="U21:V21"/>
    <mergeCell ref="U16:V16"/>
    <mergeCell ref="P21:Q21"/>
    <mergeCell ref="P17:Q18"/>
    <mergeCell ref="R17:T18"/>
    <mergeCell ref="U17:V18"/>
    <mergeCell ref="U19:V20"/>
  </mergeCells>
  <conditionalFormatting sqref="E11:E12">
    <cfRule type="cellIs" dxfId="7" priority="8" operator="greaterThanOrEqual">
      <formula>0.4</formula>
    </cfRule>
    <cfRule type="expression" dxfId="6" priority="9">
      <formula>IF(OR($E$12&lt;0.4,$E$12&gt;1),1,0)</formula>
    </cfRule>
  </conditionalFormatting>
  <conditionalFormatting sqref="J26:J27 K27">
    <cfRule type="cellIs" dxfId="5" priority="6" stopIfTrue="1" operator="greaterThanOrEqual">
      <formula>0</formula>
    </cfRule>
    <cfRule type="cellIs" dxfId="4" priority="7" stopIfTrue="1" operator="lessThan">
      <formula>0</formula>
    </cfRule>
  </conditionalFormatting>
  <conditionalFormatting sqref="J26:J27 K27:L27">
    <cfRule type="containsBlanks" dxfId="3" priority="10" stopIfTrue="1">
      <formula>LEN(TRIM(J26))=0</formula>
    </cfRule>
  </conditionalFormatting>
  <conditionalFormatting sqref="X17:Y17">
    <cfRule type="cellIs" dxfId="2" priority="1" stopIfTrue="1" operator="lessThan">
      <formula>0.4</formula>
    </cfRule>
  </conditionalFormatting>
  <dataValidations count="3">
    <dataValidation type="custom" errorStyle="warning" allowBlank="1" showInputMessage="1" showErrorMessage="1" errorTitle="WARNING" error="The percentage of identifed students is below 40%. If you are calculating for a base year, and the percentage is above 30% you may proceed." sqref="E11:E12" xr:uid="{00000000-0002-0000-0100-000000000000}">
      <formula1>IF(OR(#REF!="warning",#REF!="stop"),TRUE,FALSE)</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10" xr:uid="{00000000-0002-0000-0100-000001000000}">
      <formula1>IF(E9/E10&gt;1,"ERROR",IF(E9/E10&lt;0.4,"CHECK",E9/E10))</formula1>
    </dataValidation>
    <dataValidation type="custom" errorStyle="warning" operator="lessThanOrEqual" allowBlank="1" showInputMessage="1" showErrorMessage="1" errorTitle="Check Eligibility!!" error="Invalid Identified Student Percentage!!  _x000a__x000a_Identified Student Percentage is less than 40%" sqref="E9" xr:uid="{00000000-0002-0000-0100-000002000000}">
      <formula1>IF(E9/E10&gt;1,"ERROR",IF(E9/E10&lt;0.4,"CHECK",E9/E10))</formula1>
    </dataValidation>
  </dataValidations>
  <hyperlinks>
    <hyperlink ref="D8:E8" location="Identified" display="Click to define: Identified Students" xr:uid="{00000000-0004-0000-0100-000000000000}"/>
    <hyperlink ref="AA13:AH13" location="'Federal Estimator'!A1" display="Click here to go back to the Estimator" xr:uid="{00000000-0004-0000-0100-000001000000}"/>
    <hyperlink ref="O5:Q5" location="'Reimbursement Rates'!A1" display="If you do not know your reimbursement rate click here" xr:uid="{00000000-0004-0000-0100-000002000000}"/>
  </hyperlinks>
  <pageMargins left="0.15" right="0.15" top="0" bottom="0" header="0.3" footer="0.3"/>
  <pageSetup scale="90" orientation="landscape" r:id="rId1"/>
  <ignoredErrors>
    <ignoredError sqref="X10 W14:X14 W17:X17 W13 W16 W19 W21:W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ltText="Users select the Federal reimbursement rate for NSLP from a drop-down menu.">
                <anchor moveWithCells="1">
                  <from>
                    <xdr:col>7</xdr:col>
                    <xdr:colOff>133350</xdr:colOff>
                    <xdr:row>9</xdr:row>
                    <xdr:rowOff>0</xdr:rowOff>
                  </from>
                  <to>
                    <xdr:col>9</xdr:col>
                    <xdr:colOff>247650</xdr:colOff>
                    <xdr:row>9</xdr:row>
                    <xdr:rowOff>238125</xdr:rowOff>
                  </to>
                </anchor>
              </controlPr>
            </control>
          </mc:Choice>
        </mc:AlternateContent>
        <mc:AlternateContent xmlns:mc="http://schemas.openxmlformats.org/markup-compatibility/2006">
          <mc:Choice Requires="x14">
            <control shapeId="3074" r:id="rId5" name="Drop Down 2">
              <controlPr defaultSize="0" autoLine="0" autoPict="0" altText="Users select the Federal paid reimbursement rate from drop-down menu.">
                <anchor moveWithCells="1">
                  <from>
                    <xdr:col>7</xdr:col>
                    <xdr:colOff>133350</xdr:colOff>
                    <xdr:row>11</xdr:row>
                    <xdr:rowOff>0</xdr:rowOff>
                  </from>
                  <to>
                    <xdr:col>9</xdr:col>
                    <xdr:colOff>247650</xdr:colOff>
                    <xdr:row>11</xdr:row>
                    <xdr:rowOff>247650</xdr:rowOff>
                  </to>
                </anchor>
              </controlPr>
            </control>
          </mc:Choice>
        </mc:AlternateContent>
        <mc:AlternateContent xmlns:mc="http://schemas.openxmlformats.org/markup-compatibility/2006">
          <mc:Choice Requires="x14">
            <control shapeId="3075" r:id="rId6" name="Drop Down 3">
              <controlPr defaultSize="0" autoLine="0" autoPict="0" altText="Users select the Federal free reimbursement rate for the School Breakfast Program from a drop-down menu.">
                <anchor moveWithCells="1">
                  <from>
                    <xdr:col>9</xdr:col>
                    <xdr:colOff>476250</xdr:colOff>
                    <xdr:row>9</xdr:row>
                    <xdr:rowOff>9525</xdr:rowOff>
                  </from>
                  <to>
                    <xdr:col>10</xdr:col>
                    <xdr:colOff>419100</xdr:colOff>
                    <xdr:row>9</xdr:row>
                    <xdr:rowOff>247650</xdr:rowOff>
                  </to>
                </anchor>
              </controlPr>
            </control>
          </mc:Choice>
        </mc:AlternateContent>
        <mc:AlternateContent xmlns:mc="http://schemas.openxmlformats.org/markup-compatibility/2006">
          <mc:Choice Requires="x14">
            <control shapeId="3076" r:id="rId7" name="Drop Down 4">
              <controlPr defaultSize="0" autoLine="0" autoPict="0" altText="Users select the Federal paid reimbursement rate for the School Breakfast Program from a drop-down menu.">
                <anchor moveWithCells="1">
                  <from>
                    <xdr:col>9</xdr:col>
                    <xdr:colOff>476250</xdr:colOff>
                    <xdr:row>11</xdr:row>
                    <xdr:rowOff>0</xdr:rowOff>
                  </from>
                  <to>
                    <xdr:col>10</xdr:col>
                    <xdr:colOff>419100</xdr:colOff>
                    <xdr:row>11</xdr:row>
                    <xdr:rowOff>247650</xdr:rowOff>
                  </to>
                </anchor>
              </controlPr>
            </control>
          </mc:Choice>
        </mc:AlternateContent>
        <mc:AlternateContent xmlns:mc="http://schemas.openxmlformats.org/markup-compatibility/2006">
          <mc:Choice Requires="x14">
            <control shapeId="3077" r:id="rId8" name="Drop Down 5">
              <controlPr defaultSize="0" autoLine="0" autoPict="0" altText="Users indicate if SFA is certified for additional six cents reimbursement using a drop-down menu.">
                <anchor moveWithCells="1">
                  <from>
                    <xdr:col>7</xdr:col>
                    <xdr:colOff>666750</xdr:colOff>
                    <xdr:row>13</xdr:row>
                    <xdr:rowOff>28575</xdr:rowOff>
                  </from>
                  <to>
                    <xdr:col>9</xdr:col>
                    <xdr:colOff>1076325</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O93"/>
  <sheetViews>
    <sheetView showGridLines="0" zoomScaleNormal="100" workbookViewId="0">
      <selection activeCell="O18" sqref="O18"/>
    </sheetView>
  </sheetViews>
  <sheetFormatPr defaultRowHeight="15" x14ac:dyDescent="0.25"/>
  <cols>
    <col min="1" max="1" width="14.7109375" customWidth="1"/>
    <col min="2" max="2" width="16.28515625" customWidth="1"/>
    <col min="3" max="3" width="30.85546875" customWidth="1"/>
    <col min="4" max="4" width="14.85546875" customWidth="1"/>
    <col min="5" max="5" width="14.5703125" customWidth="1"/>
    <col min="6" max="6" width="0.85546875" customWidth="1"/>
    <col min="7" max="7" width="5.42578125" customWidth="1"/>
    <col min="8" max="8" width="10.5703125" customWidth="1"/>
    <col min="9" max="9" width="3.85546875" customWidth="1"/>
    <col min="10" max="10" width="15.85546875" customWidth="1"/>
    <col min="11" max="11" width="8.42578125" customWidth="1"/>
    <col min="12" max="12" width="5.140625" customWidth="1"/>
    <col min="13" max="13" width="0.42578125" customWidth="1"/>
    <col min="14" max="14" width="14.5703125" customWidth="1"/>
    <col min="15" max="15" width="14.42578125" customWidth="1"/>
    <col min="16" max="22" width="10.42578125" customWidth="1"/>
    <col min="23" max="25" width="5.42578125" customWidth="1"/>
    <col min="26" max="28" width="4.42578125" customWidth="1"/>
    <col min="29" max="29" width="11.7109375" customWidth="1"/>
    <col min="30" max="30" width="12.42578125" customWidth="1"/>
    <col min="31" max="31" width="13.28515625" customWidth="1"/>
    <col min="32" max="32" width="19.5703125" customWidth="1"/>
    <col min="33" max="34" width="9.42578125" customWidth="1"/>
    <col min="35" max="35" width="11.140625" customWidth="1"/>
    <col min="36" max="36" width="4.42578125" customWidth="1"/>
    <col min="37" max="38" width="7.28515625" customWidth="1"/>
    <col min="39" max="39" width="36.5703125" customWidth="1"/>
    <col min="40" max="63" width="4.42578125" customWidth="1"/>
    <col min="65" max="67" width="9.140625" customWidth="1"/>
  </cols>
  <sheetData>
    <row r="1" spans="1:63" ht="38.25" customHeight="1" thickTop="1" thickBot="1" x14ac:dyDescent="0.3">
      <c r="A1" s="282" t="s">
        <v>92</v>
      </c>
      <c r="B1" s="283"/>
      <c r="C1" s="283"/>
      <c r="D1" s="283"/>
      <c r="E1" s="283"/>
      <c r="F1" s="283"/>
      <c r="G1" s="283"/>
      <c r="H1" s="283"/>
      <c r="I1" s="283"/>
      <c r="J1" s="283"/>
      <c r="K1" s="283"/>
      <c r="L1" s="284"/>
      <c r="O1" s="285" t="s">
        <v>90</v>
      </c>
      <c r="P1" s="285"/>
      <c r="Q1" s="285"/>
      <c r="R1" s="26"/>
      <c r="S1" s="26"/>
      <c r="T1" s="26"/>
      <c r="U1" s="26"/>
      <c r="V1" s="26"/>
      <c r="W1" s="64"/>
      <c r="X1" s="64"/>
      <c r="Y1" s="286" t="s">
        <v>91</v>
      </c>
      <c r="Z1" s="287"/>
      <c r="AA1" s="287"/>
      <c r="AB1" s="287"/>
      <c r="AC1" s="287"/>
      <c r="AD1" s="287"/>
      <c r="AE1" s="287"/>
      <c r="AF1" s="288"/>
      <c r="AG1" s="65"/>
      <c r="AH1" s="65"/>
      <c r="AN1" s="26"/>
      <c r="AO1" s="26"/>
      <c r="AP1" s="26"/>
      <c r="AQ1" s="26"/>
      <c r="AR1" s="26"/>
      <c r="AS1" s="26"/>
      <c r="AT1" s="26"/>
      <c r="AU1" s="26"/>
      <c r="AV1" s="26"/>
      <c r="AW1" s="26"/>
      <c r="AX1" s="26"/>
      <c r="AY1" s="26"/>
      <c r="AZ1" s="26"/>
      <c r="BA1" s="26"/>
      <c r="BB1" s="26"/>
      <c r="BC1" s="26"/>
      <c r="BD1" s="26"/>
      <c r="BE1" s="26"/>
      <c r="BF1" s="26"/>
      <c r="BG1" s="26"/>
      <c r="BH1" s="26"/>
      <c r="BI1" s="26"/>
      <c r="BJ1" s="26"/>
      <c r="BK1" s="26"/>
    </row>
    <row r="2" spans="1:63" ht="5.25" customHeight="1" thickTop="1" thickBot="1" x14ac:dyDescent="0.3">
      <c r="A2" s="45"/>
      <c r="W2" s="65"/>
      <c r="X2" s="65"/>
      <c r="Y2" s="264"/>
      <c r="Z2" s="265"/>
      <c r="AA2" s="265"/>
      <c r="AB2" s="265"/>
      <c r="AC2" s="265"/>
      <c r="AD2" s="265"/>
      <c r="AE2" s="265"/>
      <c r="AF2" s="266"/>
      <c r="AG2" s="65"/>
      <c r="AH2" s="65"/>
    </row>
    <row r="3" spans="1:63" ht="36" customHeight="1" thickTop="1" x14ac:dyDescent="0.25">
      <c r="A3" s="289" t="s">
        <v>93</v>
      </c>
      <c r="B3" s="290"/>
      <c r="C3" s="290"/>
      <c r="D3" s="290"/>
      <c r="E3" s="291"/>
      <c r="F3" s="2"/>
      <c r="G3" s="292" t="s">
        <v>83</v>
      </c>
      <c r="H3" s="293"/>
      <c r="I3" s="293"/>
      <c r="J3" s="293"/>
      <c r="K3" s="293"/>
      <c r="L3" s="294"/>
      <c r="R3" s="30"/>
      <c r="S3" s="30"/>
      <c r="T3" s="30"/>
      <c r="U3" s="30"/>
      <c r="V3" s="30"/>
      <c r="W3" s="66"/>
      <c r="X3" s="66"/>
      <c r="Y3" s="264"/>
      <c r="Z3" s="265"/>
      <c r="AA3" s="265"/>
      <c r="AB3" s="265"/>
      <c r="AC3" s="265"/>
      <c r="AD3" s="265"/>
      <c r="AE3" s="265"/>
      <c r="AF3" s="266"/>
      <c r="AG3" s="65"/>
      <c r="AH3" s="65"/>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1:63" ht="33" customHeight="1" thickBot="1" x14ac:dyDescent="0.35">
      <c r="A4" s="298" t="s">
        <v>68</v>
      </c>
      <c r="B4" s="299"/>
      <c r="C4" s="299"/>
      <c r="D4" s="300" t="s">
        <v>65</v>
      </c>
      <c r="E4" s="301"/>
      <c r="F4" s="2"/>
      <c r="G4" s="295"/>
      <c r="H4" s="296"/>
      <c r="I4" s="296"/>
      <c r="J4" s="296"/>
      <c r="K4" s="296"/>
      <c r="L4" s="297"/>
      <c r="N4" s="83"/>
      <c r="O4" s="84"/>
      <c r="P4" s="85"/>
      <c r="Q4" s="30"/>
      <c r="R4" s="30"/>
      <c r="S4" s="30"/>
      <c r="T4" s="30"/>
      <c r="U4" s="30"/>
      <c r="V4" s="30"/>
      <c r="W4" s="66"/>
      <c r="X4" s="66"/>
      <c r="Y4" s="264"/>
      <c r="Z4" s="265"/>
      <c r="AA4" s="265"/>
      <c r="AB4" s="265"/>
      <c r="AC4" s="265"/>
      <c r="AD4" s="265"/>
      <c r="AE4" s="265"/>
      <c r="AF4" s="266"/>
      <c r="AG4" s="65"/>
      <c r="AH4" s="65"/>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1:63" ht="24.75" customHeight="1" x14ac:dyDescent="0.3">
      <c r="A5" s="251" t="s">
        <v>42</v>
      </c>
      <c r="B5" s="302"/>
      <c r="C5" s="302"/>
      <c r="D5" s="302"/>
      <c r="E5" s="46"/>
      <c r="F5" s="3"/>
      <c r="G5" s="303" t="s">
        <v>82</v>
      </c>
      <c r="H5" s="304"/>
      <c r="I5" s="304"/>
      <c r="J5" s="304"/>
      <c r="K5" s="304"/>
      <c r="L5" s="305"/>
      <c r="N5" s="83"/>
      <c r="O5" s="84"/>
      <c r="P5" s="85"/>
      <c r="Q5" s="12"/>
      <c r="R5" s="12"/>
      <c r="S5" s="12"/>
      <c r="T5" s="12"/>
      <c r="U5" s="12"/>
      <c r="V5" s="12"/>
      <c r="W5" s="67"/>
      <c r="X5" s="67"/>
      <c r="Y5" s="264"/>
      <c r="Z5" s="265"/>
      <c r="AA5" s="265"/>
      <c r="AB5" s="265"/>
      <c r="AC5" s="265"/>
      <c r="AD5" s="265"/>
      <c r="AE5" s="265"/>
      <c r="AF5" s="266"/>
      <c r="AG5" s="65"/>
      <c r="AH5" s="65"/>
      <c r="AN5" s="12"/>
      <c r="AO5" s="12"/>
      <c r="AP5" s="12"/>
      <c r="AQ5" s="12"/>
      <c r="AR5" s="12"/>
      <c r="AS5" s="12"/>
      <c r="AT5" s="12"/>
      <c r="AU5" s="12"/>
      <c r="AV5" s="12"/>
      <c r="AW5" s="12"/>
      <c r="AX5" s="12"/>
      <c r="AY5" s="12"/>
      <c r="AZ5" s="12"/>
      <c r="BA5" s="12"/>
      <c r="BB5" s="12"/>
      <c r="BC5" s="12"/>
      <c r="BD5" s="12"/>
      <c r="BE5" s="12"/>
      <c r="BF5" s="12"/>
      <c r="BG5" s="12"/>
      <c r="BH5" s="12"/>
      <c r="BI5" s="12"/>
      <c r="BJ5" s="12"/>
      <c r="BK5" s="12"/>
    </row>
    <row r="6" spans="1:63" ht="26.25" customHeight="1" thickBot="1" x14ac:dyDescent="0.3">
      <c r="A6" s="255" t="s">
        <v>43</v>
      </c>
      <c r="B6" s="306"/>
      <c r="C6" s="306"/>
      <c r="D6" s="306"/>
      <c r="E6" s="47"/>
      <c r="F6" s="3"/>
      <c r="G6" s="262" t="s">
        <v>51</v>
      </c>
      <c r="H6" s="263"/>
      <c r="I6" s="50">
        <v>1</v>
      </c>
      <c r="J6" s="32"/>
      <c r="K6" s="50">
        <v>1</v>
      </c>
      <c r="L6" s="40"/>
      <c r="O6" s="27"/>
      <c r="P6" s="27"/>
      <c r="Q6" s="27"/>
      <c r="R6" s="27"/>
      <c r="S6" s="27"/>
      <c r="T6" s="27"/>
      <c r="U6" s="27"/>
      <c r="V6" s="27"/>
      <c r="W6" s="68"/>
      <c r="X6" s="68"/>
      <c r="Y6" s="264"/>
      <c r="Z6" s="265"/>
      <c r="AA6" s="265"/>
      <c r="AB6" s="265"/>
      <c r="AC6" s="265"/>
      <c r="AD6" s="265"/>
      <c r="AE6" s="265"/>
      <c r="AF6" s="266"/>
      <c r="AG6" s="65"/>
      <c r="AH6" s="65"/>
      <c r="AN6" s="27"/>
      <c r="AO6" s="27"/>
      <c r="AP6" s="27"/>
      <c r="AQ6" s="27"/>
      <c r="AR6" s="27"/>
      <c r="AS6" s="27"/>
      <c r="AT6" s="27"/>
      <c r="AU6" s="27"/>
      <c r="AV6" s="27"/>
      <c r="AW6" s="27"/>
      <c r="AX6" s="27"/>
      <c r="AY6" s="27"/>
      <c r="AZ6" s="27"/>
      <c r="BA6" s="27"/>
      <c r="BB6" s="27"/>
      <c r="BC6" s="27"/>
      <c r="BD6" s="27"/>
      <c r="BE6" s="27"/>
      <c r="BF6" s="27"/>
      <c r="BG6" s="27"/>
      <c r="BH6" s="27"/>
      <c r="BI6" s="27"/>
      <c r="BJ6" s="27"/>
      <c r="BK6" s="27"/>
    </row>
    <row r="7" spans="1:63" ht="29.25" customHeight="1" thickBot="1" x14ac:dyDescent="0.3">
      <c r="A7" s="259" t="s">
        <v>84</v>
      </c>
      <c r="B7" s="260"/>
      <c r="C7" s="260"/>
      <c r="D7" s="261"/>
      <c r="E7" s="101">
        <f>IF(ISERROR(E5/E6),0, E5/E6)</f>
        <v>0</v>
      </c>
      <c r="F7" s="4"/>
      <c r="G7" s="262" t="s">
        <v>52</v>
      </c>
      <c r="H7" s="263"/>
      <c r="I7" s="51">
        <v>1</v>
      </c>
      <c r="J7" s="9"/>
      <c r="K7" s="51">
        <v>1</v>
      </c>
      <c r="L7" s="41"/>
      <c r="O7" s="28"/>
      <c r="P7" s="28"/>
      <c r="Q7" s="28"/>
      <c r="R7" s="28"/>
      <c r="S7" s="28"/>
      <c r="T7" s="28"/>
      <c r="U7" s="28"/>
      <c r="V7" s="28"/>
      <c r="W7" s="69"/>
      <c r="X7" s="69"/>
      <c r="Y7" s="264" t="s">
        <v>64</v>
      </c>
      <c r="Z7" s="265"/>
      <c r="AA7" s="265"/>
      <c r="AB7" s="265"/>
      <c r="AC7" s="265"/>
      <c r="AD7" s="265"/>
      <c r="AE7" s="265"/>
      <c r="AF7" s="266"/>
      <c r="AG7" s="65"/>
      <c r="AH7" s="65"/>
      <c r="AN7" s="28"/>
      <c r="AO7" s="28"/>
      <c r="AP7" s="28"/>
      <c r="AQ7" s="28"/>
      <c r="AR7" s="28"/>
      <c r="AS7" s="28"/>
      <c r="AT7" s="28"/>
      <c r="AU7" s="28"/>
      <c r="AV7" s="28"/>
      <c r="AW7" s="28"/>
      <c r="AX7" s="28"/>
      <c r="AY7" s="28"/>
      <c r="AZ7" s="28"/>
      <c r="BA7" s="28"/>
      <c r="BB7" s="28"/>
      <c r="BC7" s="28"/>
      <c r="BD7" s="28"/>
      <c r="BE7" s="28"/>
      <c r="BF7" s="28"/>
      <c r="BG7" s="28"/>
      <c r="BH7" s="28"/>
      <c r="BI7" s="28"/>
      <c r="BJ7" s="28"/>
      <c r="BK7" s="28"/>
    </row>
    <row r="8" spans="1:63" ht="33" customHeight="1" thickTop="1" thickBot="1" x14ac:dyDescent="0.3">
      <c r="A8" s="267" t="s">
        <v>80</v>
      </c>
      <c r="B8" s="260"/>
      <c r="C8" s="260"/>
      <c r="D8" s="260"/>
      <c r="E8" s="102">
        <f>IF(E7*1.6&gt;=1,1,IF(E7&lt;0.3,0,E7*1.6))</f>
        <v>0</v>
      </c>
      <c r="F8" s="4"/>
      <c r="G8" s="268" t="s">
        <v>87</v>
      </c>
      <c r="H8" s="269"/>
      <c r="I8" s="269"/>
      <c r="J8" s="269"/>
      <c r="K8" s="269"/>
      <c r="L8" s="270"/>
      <c r="O8" s="104"/>
      <c r="P8" s="28"/>
      <c r="Q8" s="28"/>
      <c r="R8" s="28"/>
      <c r="S8" s="28"/>
      <c r="T8" s="28"/>
      <c r="U8" s="28"/>
      <c r="V8" s="28"/>
      <c r="W8" s="69"/>
      <c r="X8" s="69"/>
      <c r="Y8" s="271" t="s">
        <v>67</v>
      </c>
      <c r="Z8" s="272"/>
      <c r="AA8" s="272"/>
      <c r="AB8" s="272"/>
      <c r="AC8" s="272"/>
      <c r="AD8" s="272"/>
      <c r="AE8" s="272"/>
      <c r="AF8" s="273"/>
      <c r="AG8" s="65"/>
      <c r="AH8" s="65"/>
      <c r="AN8" s="28"/>
      <c r="AO8" s="28"/>
      <c r="AP8" s="28"/>
      <c r="AQ8" s="28"/>
      <c r="AR8" s="28"/>
      <c r="AS8" s="28"/>
      <c r="AT8" s="28"/>
      <c r="AU8" s="28"/>
      <c r="AV8" s="28"/>
      <c r="AW8" s="28"/>
      <c r="AX8" s="28"/>
      <c r="AY8" s="28"/>
      <c r="AZ8" s="28"/>
      <c r="BA8" s="28"/>
      <c r="BB8" s="28"/>
      <c r="BC8" s="28"/>
      <c r="BD8" s="28"/>
      <c r="BE8" s="28"/>
      <c r="BF8" s="28"/>
      <c r="BG8" s="28"/>
      <c r="BH8" s="28"/>
      <c r="BI8" s="28"/>
      <c r="BJ8" s="28"/>
      <c r="BK8" s="28"/>
    </row>
    <row r="9" spans="1:63" ht="23.25" customHeight="1" thickBot="1" x14ac:dyDescent="0.3">
      <c r="A9" s="211" t="s">
        <v>79</v>
      </c>
      <c r="B9" s="212"/>
      <c r="C9" s="212"/>
      <c r="D9" s="212"/>
      <c r="E9" s="103">
        <f>IF(1-E8 = 1, 0, 1-E8)</f>
        <v>0</v>
      </c>
      <c r="G9" s="213">
        <v>1</v>
      </c>
      <c r="H9" s="214"/>
      <c r="I9" s="214"/>
      <c r="J9" s="214">
        <v>1</v>
      </c>
      <c r="K9" s="214"/>
      <c r="L9" s="215"/>
      <c r="O9" s="82"/>
      <c r="P9" s="29"/>
      <c r="Q9" s="29"/>
      <c r="R9" s="29"/>
      <c r="S9" s="29"/>
      <c r="T9" s="29"/>
      <c r="U9" s="29"/>
      <c r="V9" s="29"/>
      <c r="W9" s="70"/>
      <c r="X9" s="70"/>
      <c r="Y9" s="55"/>
      <c r="Z9" s="56"/>
      <c r="AA9" s="56"/>
      <c r="AB9" s="56"/>
      <c r="AC9" s="56"/>
      <c r="AD9" s="71"/>
      <c r="AE9" s="56"/>
      <c r="AF9" s="57"/>
      <c r="AG9" s="65"/>
      <c r="AH9" s="65"/>
      <c r="AN9" s="29"/>
      <c r="AO9" s="29"/>
      <c r="AP9" s="29"/>
      <c r="AQ9" s="29"/>
      <c r="AR9" s="29"/>
      <c r="AS9" s="29"/>
      <c r="AT9" s="29"/>
      <c r="AU9" s="29"/>
      <c r="AV9" s="29"/>
      <c r="AW9" s="29"/>
      <c r="AX9" s="29"/>
      <c r="AY9" s="29"/>
      <c r="AZ9" s="29"/>
      <c r="BA9" s="29"/>
      <c r="BB9" s="29"/>
      <c r="BC9" s="29"/>
      <c r="BD9" s="29"/>
      <c r="BE9" s="29"/>
      <c r="BF9" s="29"/>
      <c r="BG9" s="29"/>
      <c r="BH9" s="29"/>
      <c r="BI9" s="29"/>
      <c r="BJ9" s="29"/>
      <c r="BK9" s="29"/>
    </row>
    <row r="10" spans="1:63" ht="5.25" customHeight="1" thickTop="1" thickBot="1" x14ac:dyDescent="0.3">
      <c r="A10" s="44"/>
      <c r="B10" s="11"/>
      <c r="C10" s="11"/>
      <c r="D10" s="11"/>
      <c r="E10" s="39"/>
      <c r="G10" s="29"/>
      <c r="H10" s="29"/>
      <c r="I10" s="38"/>
      <c r="K10" s="29"/>
      <c r="L10" s="29"/>
      <c r="O10" s="29"/>
      <c r="P10" s="29"/>
      <c r="Q10" s="29"/>
      <c r="R10" s="29"/>
      <c r="S10" s="29"/>
      <c r="T10" s="29"/>
      <c r="U10" s="29"/>
      <c r="V10" s="29"/>
      <c r="W10" s="70"/>
      <c r="X10" s="70"/>
      <c r="Y10" s="58"/>
      <c r="Z10" s="59"/>
      <c r="AA10" s="59"/>
      <c r="AB10" s="59"/>
      <c r="AC10" s="59"/>
      <c r="AD10" s="59"/>
      <c r="AE10" s="59"/>
      <c r="AF10" s="60"/>
      <c r="AG10" s="65"/>
      <c r="AH10" s="65"/>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row>
    <row r="11" spans="1:63" ht="34.5" customHeight="1" thickTop="1" thickBot="1" x14ac:dyDescent="0.3">
      <c r="A11" s="216" t="s">
        <v>85</v>
      </c>
      <c r="B11" s="217"/>
      <c r="C11" s="217"/>
      <c r="D11" s="217"/>
      <c r="E11" s="218"/>
      <c r="G11" s="360" t="s">
        <v>78</v>
      </c>
      <c r="H11" s="220"/>
      <c r="I11" s="220"/>
      <c r="J11" s="220"/>
      <c r="K11" s="220"/>
      <c r="L11" s="221"/>
      <c r="O11" s="30"/>
      <c r="P11" s="30"/>
      <c r="Q11" s="30"/>
      <c r="R11" s="30"/>
      <c r="S11" s="30"/>
      <c r="T11" s="30"/>
      <c r="U11" s="30"/>
      <c r="V11" s="30"/>
      <c r="W11" s="66"/>
      <c r="X11" s="66"/>
      <c r="Y11" s="61"/>
      <c r="Z11" s="62"/>
      <c r="AA11" s="62"/>
      <c r="AB11" s="62"/>
      <c r="AC11" s="62"/>
      <c r="AD11" s="62"/>
      <c r="AE11" s="62"/>
      <c r="AF11" s="63"/>
      <c r="AG11" s="65"/>
      <c r="AH11" s="65"/>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row>
    <row r="12" spans="1:63" ht="22.5" customHeight="1" thickBot="1" x14ac:dyDescent="0.3">
      <c r="A12" s="251" t="s">
        <v>62</v>
      </c>
      <c r="B12" s="252"/>
      <c r="C12" s="252"/>
      <c r="D12" s="252"/>
      <c r="E12" s="46"/>
      <c r="G12" s="253" t="s">
        <v>53</v>
      </c>
      <c r="H12" s="254"/>
      <c r="I12" s="254"/>
      <c r="J12" s="254"/>
      <c r="K12" s="200">
        <f>INDEX(LunchFree,I6)*D17+INDEX(LunchPaid,I7)*D18+INDEX(sixcents,G9)*E12</f>
        <v>0</v>
      </c>
      <c r="L12" s="201"/>
      <c r="P12" s="1"/>
      <c r="Q12" s="1"/>
      <c r="R12" s="1"/>
      <c r="S12" s="1"/>
      <c r="T12" s="1"/>
      <c r="U12" s="1"/>
      <c r="V12" s="1"/>
      <c r="W12" s="65"/>
      <c r="X12" s="65"/>
      <c r="Y12" s="65"/>
      <c r="Z12" s="65"/>
      <c r="AA12" s="65"/>
      <c r="AB12" s="65"/>
      <c r="AC12" s="65"/>
      <c r="AD12" s="65"/>
      <c r="AE12" s="65"/>
      <c r="AF12" s="65"/>
      <c r="AG12" s="65"/>
      <c r="AH12" s="65"/>
    </row>
    <row r="13" spans="1:63" ht="21" customHeight="1" thickBot="1" x14ac:dyDescent="0.3">
      <c r="A13" s="255" t="s">
        <v>63</v>
      </c>
      <c r="B13" s="256"/>
      <c r="C13" s="256"/>
      <c r="D13" s="256">
        <v>965</v>
      </c>
      <c r="E13" s="47"/>
      <c r="G13" s="257" t="s">
        <v>54</v>
      </c>
      <c r="H13" s="258"/>
      <c r="I13" s="258"/>
      <c r="J13" s="258"/>
      <c r="K13" s="209">
        <f>INDEX(Breakfree,K6)*D19+INDEX(Breakpaid,K7)*D20</f>
        <v>0</v>
      </c>
      <c r="L13" s="210"/>
    </row>
    <row r="14" spans="1:63" ht="24" customHeight="1" thickTop="1" thickBot="1" x14ac:dyDescent="0.3">
      <c r="A14" s="180" t="s">
        <v>77</v>
      </c>
      <c r="B14" s="181"/>
      <c r="C14" s="181"/>
      <c r="D14" s="181">
        <f>D12+D13</f>
        <v>965</v>
      </c>
      <c r="E14" s="89">
        <f>E12+E13</f>
        <v>0</v>
      </c>
      <c r="G14" s="182" t="s">
        <v>55</v>
      </c>
      <c r="H14" s="183"/>
      <c r="I14" s="183"/>
      <c r="J14" s="184"/>
      <c r="K14" s="188">
        <f>K12+K13</f>
        <v>0</v>
      </c>
      <c r="L14" s="18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row>
    <row r="15" spans="1:63" ht="12" customHeight="1" thickTop="1" thickBot="1" x14ac:dyDescent="0.3">
      <c r="A15" s="192" t="s">
        <v>88</v>
      </c>
      <c r="B15" s="193"/>
      <c r="C15" s="194"/>
      <c r="D15" s="90" t="s">
        <v>75</v>
      </c>
      <c r="E15" s="91" t="s">
        <v>76</v>
      </c>
      <c r="G15" s="185"/>
      <c r="H15" s="186"/>
      <c r="I15" s="186"/>
      <c r="J15" s="187"/>
      <c r="K15" s="190"/>
      <c r="L15" s="191"/>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row>
    <row r="16" spans="1:63" ht="39" customHeight="1" thickBot="1" x14ac:dyDescent="0.35">
      <c r="A16" s="195"/>
      <c r="B16" s="196"/>
      <c r="C16" s="197"/>
      <c r="D16" s="92"/>
      <c r="E16" s="93"/>
      <c r="F16" s="13"/>
      <c r="G16" s="198" t="s">
        <v>56</v>
      </c>
      <c r="H16" s="199"/>
      <c r="I16" s="199"/>
      <c r="J16" s="199"/>
      <c r="K16" s="200">
        <f>INDEX(LunchFree,I6)*E8+INDEX(LunchPaid,I7)*E9+INDEX(sixcents,G9)</f>
        <v>0</v>
      </c>
      <c r="L16" s="20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row>
    <row r="17" spans="1:67" ht="32.25" customHeight="1" thickTop="1" thickBot="1" x14ac:dyDescent="0.3">
      <c r="A17" s="202" t="s">
        <v>10</v>
      </c>
      <c r="B17" s="203"/>
      <c r="C17" s="204"/>
      <c r="D17" s="205">
        <f>ROUND(((E12*D16)+E12)*E8,0)</f>
        <v>0</v>
      </c>
      <c r="E17" s="206"/>
      <c r="F17" s="12"/>
      <c r="G17" s="364" t="s">
        <v>57</v>
      </c>
      <c r="H17" s="365"/>
      <c r="I17" s="365"/>
      <c r="J17" s="365"/>
      <c r="K17" s="378">
        <f>INDEX(Breakfree,K6)*E8+INDEX(Breakpaid,K7)*E9</f>
        <v>0</v>
      </c>
      <c r="L17" s="379"/>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row>
    <row r="18" spans="1:67" ht="36.75" customHeight="1" thickTop="1" thickBot="1" x14ac:dyDescent="0.3">
      <c r="A18" s="172" t="s">
        <v>11</v>
      </c>
      <c r="B18" s="173"/>
      <c r="C18" s="174"/>
      <c r="D18" s="175">
        <f>ROUND(((E12*D16)+E12)-D17,0)</f>
        <v>0</v>
      </c>
      <c r="E18" s="176"/>
      <c r="F18" s="12"/>
      <c r="G18" s="361" t="s">
        <v>81</v>
      </c>
      <c r="H18" s="362"/>
      <c r="I18" s="362"/>
      <c r="J18" s="362"/>
      <c r="K18" s="362"/>
      <c r="L18" s="363"/>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row>
    <row r="19" spans="1:67" ht="28.5" customHeight="1" thickTop="1" thickBot="1" x14ac:dyDescent="0.3">
      <c r="A19" s="172" t="s">
        <v>12</v>
      </c>
      <c r="B19" s="173"/>
      <c r="C19" s="174"/>
      <c r="D19" s="175">
        <f>ROUND(((E13*E16)+E13)*E8,0)</f>
        <v>0</v>
      </c>
      <c r="E19" s="176"/>
      <c r="G19" s="376" t="s">
        <v>60</v>
      </c>
      <c r="H19" s="377"/>
      <c r="I19" s="377"/>
      <c r="J19" s="377"/>
      <c r="K19" s="372">
        <f>(E21-K16)*((E12*D16)+E12)</f>
        <v>0</v>
      </c>
      <c r="L19" s="373"/>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M19" s="42"/>
      <c r="BN19" s="42"/>
      <c r="BO19" s="42"/>
    </row>
    <row r="20" spans="1:67" ht="27.75" customHeight="1" thickBot="1" x14ac:dyDescent="0.3">
      <c r="A20" s="355" t="s">
        <v>13</v>
      </c>
      <c r="B20" s="356"/>
      <c r="C20" s="357"/>
      <c r="D20" s="231">
        <f>ROUND(((E13*E16)+E13)-D19,0)</f>
        <v>0</v>
      </c>
      <c r="E20" s="232"/>
      <c r="F20" s="5"/>
      <c r="G20" s="370" t="s">
        <v>61</v>
      </c>
      <c r="H20" s="371"/>
      <c r="I20" s="371"/>
      <c r="J20" s="371"/>
      <c r="K20" s="374">
        <f>(E22-K17)*((E13*E16)+E13)</f>
        <v>0</v>
      </c>
      <c r="L20" s="375"/>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row>
    <row r="21" spans="1:67" ht="26.25" customHeight="1" thickTop="1" thickBot="1" x14ac:dyDescent="0.3">
      <c r="A21" s="192" t="s">
        <v>86</v>
      </c>
      <c r="B21" s="193"/>
      <c r="C21" s="358"/>
      <c r="D21" s="86" t="s">
        <v>58</v>
      </c>
      <c r="E21" s="87"/>
      <c r="G21" s="349" t="s">
        <v>66</v>
      </c>
      <c r="H21" s="350"/>
      <c r="I21" s="350"/>
      <c r="J21" s="350"/>
      <c r="K21" s="366">
        <f>K19+K20</f>
        <v>0</v>
      </c>
      <c r="L21" s="367"/>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row>
    <row r="22" spans="1:67" ht="26.25" customHeight="1" thickBot="1" x14ac:dyDescent="0.3">
      <c r="A22" s="195"/>
      <c r="B22" s="196"/>
      <c r="C22" s="359"/>
      <c r="D22" s="94" t="s">
        <v>59</v>
      </c>
      <c r="E22" s="95"/>
      <c r="F22" s="43"/>
      <c r="G22" s="351"/>
      <c r="H22" s="352"/>
      <c r="I22" s="352"/>
      <c r="J22" s="352"/>
      <c r="K22" s="368"/>
      <c r="L22" s="369"/>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row>
    <row r="23" spans="1:67" ht="45" customHeight="1" thickTop="1" x14ac:dyDescent="0.3">
      <c r="A23" s="353" t="s">
        <v>0</v>
      </c>
      <c r="B23" s="354"/>
      <c r="C23" s="354"/>
      <c r="D23" s="354"/>
    </row>
    <row r="24" spans="1:67" ht="57" customHeight="1" x14ac:dyDescent="0.25">
      <c r="A24" s="347" t="s">
        <v>14</v>
      </c>
      <c r="B24" s="348"/>
      <c r="C24" s="348"/>
      <c r="D24" s="348"/>
    </row>
    <row r="25" spans="1:67" ht="24" customHeight="1" x14ac:dyDescent="0.25">
      <c r="A25" s="336" t="s">
        <v>1</v>
      </c>
      <c r="B25" s="336"/>
      <c r="C25" s="336" t="s">
        <v>2</v>
      </c>
      <c r="D25" s="336"/>
    </row>
    <row r="26" spans="1:67" ht="21.75" customHeight="1" x14ac:dyDescent="0.25">
      <c r="A26" s="8" t="s">
        <v>3</v>
      </c>
      <c r="B26" s="8" t="s">
        <v>4</v>
      </c>
      <c r="C26" s="8" t="s">
        <v>3</v>
      </c>
      <c r="D26" s="8" t="s">
        <v>4</v>
      </c>
    </row>
    <row r="27" spans="1:67" ht="15" customHeight="1" x14ac:dyDescent="0.25">
      <c r="A27" s="49">
        <v>0</v>
      </c>
      <c r="B27" s="49">
        <v>0</v>
      </c>
      <c r="C27" s="49">
        <v>0</v>
      </c>
      <c r="D27" s="49">
        <v>0</v>
      </c>
    </row>
    <row r="28" spans="1:67" ht="15" customHeight="1" x14ac:dyDescent="0.25">
      <c r="A28" s="99" t="s">
        <v>8</v>
      </c>
      <c r="B28" s="99" t="s">
        <v>8</v>
      </c>
      <c r="C28" s="99" t="s">
        <v>8</v>
      </c>
      <c r="D28" s="99" t="s">
        <v>8</v>
      </c>
    </row>
    <row r="29" spans="1:67" ht="15" customHeight="1" x14ac:dyDescent="0.25">
      <c r="A29" s="48">
        <v>2.93</v>
      </c>
      <c r="B29" s="48">
        <v>0.28000000000000003</v>
      </c>
      <c r="C29" s="48">
        <v>1.58</v>
      </c>
      <c r="D29" s="48">
        <v>0.28000000000000003</v>
      </c>
    </row>
    <row r="30" spans="1:67" ht="15" customHeight="1" x14ac:dyDescent="0.25">
      <c r="A30" s="48">
        <v>2.95</v>
      </c>
      <c r="B30" s="48">
        <v>0.3</v>
      </c>
      <c r="C30" s="48">
        <v>1.89</v>
      </c>
      <c r="D30" s="48">
        <v>0.28000000000000003</v>
      </c>
    </row>
    <row r="31" spans="1:67" x14ac:dyDescent="0.25">
      <c r="A31" s="48">
        <v>3.01</v>
      </c>
      <c r="B31" s="48">
        <v>0.36</v>
      </c>
      <c r="C31" s="48" t="s">
        <v>5</v>
      </c>
      <c r="D31" s="48" t="s">
        <v>5</v>
      </c>
    </row>
    <row r="32" spans="1:67" x14ac:dyDescent="0.25">
      <c r="A32" s="100" t="s">
        <v>5</v>
      </c>
      <c r="B32" s="48" t="s">
        <v>5</v>
      </c>
      <c r="C32" s="48">
        <v>2.5299999999999998</v>
      </c>
      <c r="D32" s="48">
        <v>0.41</v>
      </c>
    </row>
    <row r="33" spans="1:10" x14ac:dyDescent="0.25">
      <c r="A33" s="48">
        <v>4.74</v>
      </c>
      <c r="B33" s="48">
        <v>0.45</v>
      </c>
      <c r="C33" s="48">
        <v>3.03</v>
      </c>
      <c r="D33" s="48">
        <v>0.41</v>
      </c>
    </row>
    <row r="34" spans="1:10" x14ac:dyDescent="0.25">
      <c r="A34" s="48">
        <v>4.76</v>
      </c>
      <c r="B34" s="48">
        <v>0.47</v>
      </c>
      <c r="C34" s="48" t="s">
        <v>6</v>
      </c>
      <c r="D34" s="48" t="s">
        <v>6</v>
      </c>
    </row>
    <row r="35" spans="1:10" x14ac:dyDescent="0.25">
      <c r="A35" s="48">
        <v>5</v>
      </c>
      <c r="B35" s="48">
        <v>0.56999999999999995</v>
      </c>
      <c r="C35" s="48">
        <v>1.85</v>
      </c>
      <c r="D35" s="48">
        <v>0.31</v>
      </c>
    </row>
    <row r="36" spans="1:10" x14ac:dyDescent="0.25">
      <c r="A36" s="100" t="s">
        <v>6</v>
      </c>
      <c r="B36" s="48" t="s">
        <v>6</v>
      </c>
      <c r="C36" s="48">
        <v>2.21</v>
      </c>
      <c r="D36" s="48">
        <v>0.31</v>
      </c>
    </row>
    <row r="37" spans="1:10" x14ac:dyDescent="0.25">
      <c r="A37" s="48">
        <v>3.42</v>
      </c>
      <c r="B37" s="48">
        <v>0.32</v>
      </c>
      <c r="C37" s="48" t="s">
        <v>7</v>
      </c>
      <c r="D37" s="49" t="s">
        <v>7</v>
      </c>
    </row>
    <row r="38" spans="1:10" x14ac:dyDescent="0.25">
      <c r="A38" s="48">
        <v>3.44</v>
      </c>
      <c r="B38" s="48">
        <v>0.34</v>
      </c>
      <c r="C38" s="49"/>
      <c r="D38" s="49"/>
    </row>
    <row r="39" spans="1:10" x14ac:dyDescent="0.25">
      <c r="A39" s="48">
        <v>3.62</v>
      </c>
      <c r="B39" s="48">
        <v>0.41</v>
      </c>
      <c r="C39" s="49"/>
      <c r="D39" s="49"/>
    </row>
    <row r="40" spans="1:10" x14ac:dyDescent="0.25">
      <c r="A40" s="100" t="s">
        <v>7</v>
      </c>
      <c r="B40" s="99" t="s">
        <v>7</v>
      </c>
      <c r="C40" s="49"/>
      <c r="D40" s="49"/>
    </row>
    <row r="41" spans="1:10" x14ac:dyDescent="0.25">
      <c r="A41" s="48"/>
      <c r="B41" s="49"/>
      <c r="C41" s="49"/>
      <c r="D41" s="49"/>
    </row>
    <row r="42" spans="1:10" x14ac:dyDescent="0.25">
      <c r="A42" s="49"/>
      <c r="B42" s="49"/>
      <c r="C42" s="49"/>
      <c r="D42" s="49"/>
    </row>
    <row r="43" spans="1:10" x14ac:dyDescent="0.25">
      <c r="A43" s="49"/>
      <c r="B43" s="49"/>
      <c r="C43" s="49"/>
      <c r="D43" s="49"/>
    </row>
    <row r="44" spans="1:10" x14ac:dyDescent="0.25">
      <c r="A44" s="49"/>
      <c r="B44" s="49"/>
      <c r="C44" s="49"/>
      <c r="D44" s="49"/>
    </row>
    <row r="45" spans="1:10" x14ac:dyDescent="0.25">
      <c r="A45" s="49"/>
      <c r="B45" s="49"/>
      <c r="C45" s="49"/>
      <c r="D45" s="49"/>
      <c r="G45" s="35"/>
      <c r="H45" s="35"/>
      <c r="I45" s="35"/>
      <c r="J45" s="35"/>
    </row>
    <row r="46" spans="1:10" x14ac:dyDescent="0.25">
      <c r="A46" s="49"/>
      <c r="B46" s="49"/>
      <c r="C46" s="49"/>
      <c r="D46" s="49"/>
      <c r="F46" s="35"/>
      <c r="G46" s="35"/>
      <c r="H46" s="35" t="s">
        <v>19</v>
      </c>
      <c r="I46" s="35"/>
      <c r="J46" s="35" t="s">
        <v>20</v>
      </c>
    </row>
    <row r="47" spans="1:10" x14ac:dyDescent="0.25">
      <c r="A47" s="49"/>
      <c r="B47" s="49"/>
      <c r="C47" s="49"/>
      <c r="D47" s="49"/>
      <c r="E47" s="35"/>
      <c r="F47" s="35"/>
      <c r="G47" s="35"/>
      <c r="H47" s="35"/>
      <c r="I47" s="35"/>
      <c r="J47" s="35"/>
    </row>
    <row r="48" spans="1:10" x14ac:dyDescent="0.25">
      <c r="A48" s="49"/>
      <c r="B48" s="49"/>
      <c r="C48" s="49"/>
      <c r="D48" s="49"/>
      <c r="E48" s="36"/>
      <c r="F48" s="35"/>
      <c r="G48" s="35"/>
      <c r="H48" s="35" t="s">
        <v>15</v>
      </c>
      <c r="I48" s="35"/>
      <c r="J48" s="35" t="s">
        <v>15</v>
      </c>
    </row>
    <row r="49" spans="1:10" x14ac:dyDescent="0.25">
      <c r="A49" s="49"/>
      <c r="B49" s="49"/>
      <c r="C49" s="49"/>
      <c r="D49" s="49"/>
      <c r="E49" s="37"/>
      <c r="F49" s="35"/>
      <c r="G49" s="35"/>
      <c r="H49" s="35" t="s">
        <v>16</v>
      </c>
      <c r="I49" s="35"/>
      <c r="J49" s="35" t="s">
        <v>16</v>
      </c>
    </row>
    <row r="50" spans="1:10" x14ac:dyDescent="0.25">
      <c r="A50" s="49" t="s">
        <v>9</v>
      </c>
      <c r="B50" s="49"/>
      <c r="C50" s="49"/>
      <c r="D50" s="49"/>
      <c r="E50" s="88">
        <v>0</v>
      </c>
      <c r="F50" s="35"/>
    </row>
    <row r="51" spans="1:10" x14ac:dyDescent="0.25">
      <c r="A51" s="49"/>
      <c r="B51" s="49"/>
      <c r="C51" s="49"/>
      <c r="D51" s="49"/>
      <c r="E51" s="88">
        <v>0.06</v>
      </c>
    </row>
    <row r="52" spans="1:10" x14ac:dyDescent="0.25">
      <c r="A52" s="27"/>
      <c r="B52" s="27"/>
      <c r="C52" s="27"/>
      <c r="D52" s="27"/>
      <c r="E52" s="37"/>
    </row>
    <row r="53" spans="1:10" x14ac:dyDescent="0.25">
      <c r="A53" s="27"/>
      <c r="B53" s="27"/>
      <c r="C53" s="27"/>
      <c r="D53" s="27"/>
      <c r="E53" s="37"/>
    </row>
    <row r="54" spans="1:10" x14ac:dyDescent="0.25">
      <c r="A54" s="27"/>
      <c r="B54" s="27"/>
      <c r="C54" s="27"/>
      <c r="D54" s="27"/>
      <c r="E54" s="37"/>
    </row>
    <row r="55" spans="1:10" x14ac:dyDescent="0.25">
      <c r="A55" s="27"/>
      <c r="B55" s="27"/>
      <c r="C55" s="27"/>
      <c r="D55" s="27"/>
      <c r="E55" s="37"/>
    </row>
    <row r="56" spans="1:10" x14ac:dyDescent="0.25">
      <c r="A56" s="27"/>
      <c r="B56" s="27"/>
      <c r="C56" s="27"/>
      <c r="D56" s="27"/>
      <c r="E56" s="37"/>
    </row>
    <row r="57" spans="1:10" x14ac:dyDescent="0.25">
      <c r="A57" s="27"/>
      <c r="B57" s="27"/>
      <c r="C57" s="27"/>
      <c r="D57" s="27"/>
      <c r="E57" s="37"/>
    </row>
    <row r="58" spans="1:10" x14ac:dyDescent="0.25">
      <c r="A58" s="27"/>
      <c r="B58" s="27"/>
      <c r="C58" s="27"/>
      <c r="D58" s="27"/>
      <c r="E58" s="37"/>
    </row>
    <row r="59" spans="1:10" x14ac:dyDescent="0.25">
      <c r="A59" s="27"/>
      <c r="B59" s="27"/>
      <c r="C59" s="27"/>
      <c r="D59" s="27"/>
      <c r="E59" s="37"/>
    </row>
    <row r="71" spans="1:5" x14ac:dyDescent="0.25">
      <c r="A71" s="27"/>
      <c r="B71" s="27"/>
      <c r="C71" s="27"/>
      <c r="D71" s="27"/>
      <c r="E71" s="37"/>
    </row>
    <row r="72" spans="1:5" x14ac:dyDescent="0.25">
      <c r="A72" s="27"/>
      <c r="B72" s="27"/>
      <c r="C72" s="27"/>
      <c r="D72" s="27"/>
      <c r="E72" s="37"/>
    </row>
    <row r="73" spans="1:5" x14ac:dyDescent="0.25">
      <c r="A73" s="27"/>
      <c r="B73" s="27"/>
      <c r="C73" s="27"/>
      <c r="D73" s="27"/>
      <c r="E73" s="37"/>
    </row>
    <row r="74" spans="1:5" x14ac:dyDescent="0.25">
      <c r="A74" s="27"/>
      <c r="B74" s="27"/>
      <c r="C74" s="27"/>
      <c r="D74" s="27"/>
      <c r="E74" s="37"/>
    </row>
    <row r="75" spans="1:5" x14ac:dyDescent="0.25">
      <c r="A75" s="27"/>
      <c r="B75" s="27"/>
      <c r="C75" s="27"/>
      <c r="D75" s="27"/>
      <c r="E75" s="37"/>
    </row>
    <row r="76" spans="1:5" x14ac:dyDescent="0.25">
      <c r="A76" s="27"/>
      <c r="B76" s="27"/>
      <c r="C76" s="27"/>
      <c r="D76" s="27"/>
      <c r="E76" s="37"/>
    </row>
    <row r="79" spans="1:5" ht="24.75" customHeight="1" x14ac:dyDescent="0.25"/>
    <row r="93" ht="72.75" customHeight="1" x14ac:dyDescent="0.25"/>
  </sheetData>
  <dataConsolidate/>
  <mergeCells count="55">
    <mergeCell ref="K21:L22"/>
    <mergeCell ref="G20:J20"/>
    <mergeCell ref="K19:L19"/>
    <mergeCell ref="K20:L20"/>
    <mergeCell ref="A8:D8"/>
    <mergeCell ref="G12:J12"/>
    <mergeCell ref="A19:C19"/>
    <mergeCell ref="A18:C18"/>
    <mergeCell ref="D18:E18"/>
    <mergeCell ref="D19:E19"/>
    <mergeCell ref="G19:J19"/>
    <mergeCell ref="K17:L17"/>
    <mergeCell ref="A12:D12"/>
    <mergeCell ref="A13:D13"/>
    <mergeCell ref="A14:D14"/>
    <mergeCell ref="G14:J15"/>
    <mergeCell ref="G18:L18"/>
    <mergeCell ref="A17:C17"/>
    <mergeCell ref="K16:L16"/>
    <mergeCell ref="K13:L13"/>
    <mergeCell ref="D17:E17"/>
    <mergeCell ref="G17:J17"/>
    <mergeCell ref="Y1:AF6"/>
    <mergeCell ref="Y7:AF7"/>
    <mergeCell ref="Y8:AF8"/>
    <mergeCell ref="A9:D9"/>
    <mergeCell ref="A11:E11"/>
    <mergeCell ref="G11:L11"/>
    <mergeCell ref="A1:L1"/>
    <mergeCell ref="A5:D5"/>
    <mergeCell ref="A4:C4"/>
    <mergeCell ref="G8:L8"/>
    <mergeCell ref="G9:L9"/>
    <mergeCell ref="G7:H7"/>
    <mergeCell ref="O1:Q1"/>
    <mergeCell ref="A25:B25"/>
    <mergeCell ref="C25:D25"/>
    <mergeCell ref="A24:D24"/>
    <mergeCell ref="D20:E20"/>
    <mergeCell ref="G21:J22"/>
    <mergeCell ref="A23:D23"/>
    <mergeCell ref="A20:C20"/>
    <mergeCell ref="A21:C22"/>
    <mergeCell ref="K12:L12"/>
    <mergeCell ref="G13:J13"/>
    <mergeCell ref="K14:L15"/>
    <mergeCell ref="G3:L4"/>
    <mergeCell ref="A15:C16"/>
    <mergeCell ref="G6:H6"/>
    <mergeCell ref="G5:L5"/>
    <mergeCell ref="A3:E3"/>
    <mergeCell ref="D4:E4"/>
    <mergeCell ref="A7:D7"/>
    <mergeCell ref="G16:J16"/>
    <mergeCell ref="A6:D6"/>
  </mergeCells>
  <conditionalFormatting sqref="E7">
    <cfRule type="cellIs" dxfId="1" priority="1" operator="greaterThanOrEqual">
      <formula>0.4</formula>
    </cfRule>
    <cfRule type="expression" dxfId="0" priority="2">
      <formula>IF(OR($E$7&lt;0.4,$E$7&gt;1),1,0)</formula>
    </cfRule>
  </conditionalFormatting>
  <dataValidations count="3">
    <dataValidation type="custom" errorStyle="warning" operator="lessThanOrEqual" allowBlank="1" showInputMessage="1" showErrorMessage="1" errorTitle="Check Eligibility!!" error="Invalid Identified Student Percentage!!  _x000a__x000a_Identified Student Percentage is less than 40%" sqref="E5" xr:uid="{00000000-0002-0000-0200-000000000000}">
      <formula1>IF(E5/E6&gt;1,"ERROR",IF(E5/E6&lt;0.4,"CHECK",E5/E6))</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6" xr:uid="{00000000-0002-0000-0200-000001000000}">
      <formula1>IF(E5/E6&gt;1,"ERROR",IF(E5/E6&lt;0.4,"CHECK",E5/E6))</formula1>
    </dataValidation>
    <dataValidation type="custom" errorStyle="warning" allowBlank="1" showInputMessage="1" showErrorMessage="1" errorTitle="WARNING" error="The percentage of identifed students is below 40%. If you are calculating for a base year, and the percentage is above 30% you may proceed." sqref="E7" xr:uid="{00000000-0002-0000-0200-000002000000}">
      <formula1>IF(OR(#REF!="warning",#REF!="stop"),TRUE,FALSE)</formula1>
    </dataValidation>
  </dataValidations>
  <hyperlinks>
    <hyperlink ref="D4:E4" location="Identified" display="Click to define: Identified Students" xr:uid="{00000000-0004-0000-0200-000000000000}"/>
    <hyperlink ref="Y8:AF8" location="Estimator!A1" display="Click here to go back to the Estimator" xr:uid="{00000000-0004-0000-0200-000001000000}"/>
    <hyperlink ref="O1:Q1" location="'Reimbursement Rates'!A1" display="If you do not know your reimbursement rate click here" xr:uid="{00000000-0004-0000-0200-000002000000}"/>
  </hyperlinks>
  <pageMargins left="0.15" right="0.15" top="0" bottom="0" header="0.3" footer="0.3"/>
  <pageSetup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anchor moveWithCells="1">
                  <from>
                    <xdr:col>7</xdr:col>
                    <xdr:colOff>133350</xdr:colOff>
                    <xdr:row>5</xdr:row>
                    <xdr:rowOff>0</xdr:rowOff>
                  </from>
                  <to>
                    <xdr:col>9</xdr:col>
                    <xdr:colOff>257175</xdr:colOff>
                    <xdr:row>5</xdr:row>
                    <xdr:rowOff>238125</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7</xdr:col>
                    <xdr:colOff>133350</xdr:colOff>
                    <xdr:row>6</xdr:row>
                    <xdr:rowOff>0</xdr:rowOff>
                  </from>
                  <to>
                    <xdr:col>9</xdr:col>
                    <xdr:colOff>257175</xdr:colOff>
                    <xdr:row>6</xdr:row>
                    <xdr:rowOff>247650</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9</xdr:col>
                    <xdr:colOff>476250</xdr:colOff>
                    <xdr:row>5</xdr:row>
                    <xdr:rowOff>9525</xdr:rowOff>
                  </from>
                  <to>
                    <xdr:col>10</xdr:col>
                    <xdr:colOff>552450</xdr:colOff>
                    <xdr:row>5</xdr:row>
                    <xdr:rowOff>247650</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9</xdr:col>
                    <xdr:colOff>476250</xdr:colOff>
                    <xdr:row>6</xdr:row>
                    <xdr:rowOff>0</xdr:rowOff>
                  </from>
                  <to>
                    <xdr:col>10</xdr:col>
                    <xdr:colOff>552450</xdr:colOff>
                    <xdr:row>6</xdr:row>
                    <xdr:rowOff>247650</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7</xdr:col>
                    <xdr:colOff>657225</xdr:colOff>
                    <xdr:row>8</xdr:row>
                    <xdr:rowOff>28575</xdr:rowOff>
                  </from>
                  <to>
                    <xdr:col>9</xdr:col>
                    <xdr:colOff>1085850</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
  <sheetViews>
    <sheetView showGridLines="0" tabSelected="1" workbookViewId="0">
      <selection activeCell="A7" sqref="A7:D7"/>
    </sheetView>
  </sheetViews>
  <sheetFormatPr defaultRowHeight="15" x14ac:dyDescent="0.25"/>
  <cols>
    <col min="1" max="1" width="13.28515625" customWidth="1"/>
    <col min="2" max="2" width="12" customWidth="1"/>
    <col min="3" max="3" width="11.140625" customWidth="1"/>
    <col min="5" max="5" width="16.42578125" customWidth="1"/>
  </cols>
  <sheetData>
    <row r="1" spans="1:5" ht="64.5" customHeight="1" thickBot="1" x14ac:dyDescent="0.3">
      <c r="A1" s="393" t="s">
        <v>48</v>
      </c>
      <c r="B1" s="394"/>
      <c r="C1" s="394"/>
      <c r="D1" s="394"/>
      <c r="E1" s="395"/>
    </row>
    <row r="2" spans="1:5" ht="15.75" thickBot="1" x14ac:dyDescent="0.3">
      <c r="B2" s="6"/>
    </row>
    <row r="3" spans="1:5" x14ac:dyDescent="0.25">
      <c r="A3" s="396" t="s">
        <v>23</v>
      </c>
      <c r="B3" s="397"/>
      <c r="C3" s="397"/>
      <c r="D3" s="397"/>
      <c r="E3" s="398"/>
    </row>
    <row r="4" spans="1:5" ht="52.5" customHeight="1" thickBot="1" x14ac:dyDescent="0.3">
      <c r="A4" s="399"/>
      <c r="B4" s="400"/>
      <c r="C4" s="400"/>
      <c r="D4" s="400"/>
      <c r="E4" s="401"/>
    </row>
    <row r="5" spans="1:5" ht="16.5" thickBot="1" x14ac:dyDescent="0.3">
      <c r="A5" s="414" t="s">
        <v>39</v>
      </c>
      <c r="B5" s="415"/>
      <c r="C5" s="415"/>
      <c r="D5" s="416"/>
      <c r="E5" s="52"/>
    </row>
    <row r="6" spans="1:5" ht="18" thickBot="1" x14ac:dyDescent="0.3">
      <c r="A6" s="411" t="s">
        <v>21</v>
      </c>
      <c r="B6" s="412"/>
      <c r="C6" s="412"/>
      <c r="D6" s="412"/>
      <c r="E6" s="413"/>
    </row>
    <row r="7" spans="1:5" ht="28.5" customHeight="1" thickBot="1" x14ac:dyDescent="0.3">
      <c r="A7" s="414" t="s">
        <v>17</v>
      </c>
      <c r="B7" s="415"/>
      <c r="C7" s="415"/>
      <c r="D7" s="416"/>
      <c r="E7" s="53">
        <v>2</v>
      </c>
    </row>
    <row r="8" spans="1:5" x14ac:dyDescent="0.25">
      <c r="A8" s="402" t="s">
        <v>49</v>
      </c>
      <c r="B8" s="403"/>
      <c r="C8" s="403"/>
      <c r="D8" s="403"/>
      <c r="E8" s="404"/>
    </row>
    <row r="9" spans="1:5" x14ac:dyDescent="0.25">
      <c r="A9" s="405"/>
      <c r="B9" s="406"/>
      <c r="C9" s="406"/>
      <c r="D9" s="406"/>
      <c r="E9" s="407"/>
    </row>
    <row r="10" spans="1:5" ht="40.5" customHeight="1" thickBot="1" x14ac:dyDescent="0.3">
      <c r="A10" s="408"/>
      <c r="B10" s="409"/>
      <c r="C10" s="409"/>
      <c r="D10" s="409"/>
      <c r="E10" s="410"/>
    </row>
    <row r="11" spans="1:5" ht="23.25" customHeight="1" thickBot="1" x14ac:dyDescent="0.3">
      <c r="A11" s="1"/>
      <c r="C11" s="389" t="s">
        <v>44</v>
      </c>
      <c r="D11" s="390"/>
      <c r="E11" s="97">
        <f>IF(AND(E5="AK",E7=1),'Federal Estimator'!#REF!,IF(AND(E5="AK",E7=2),'Federal Estimator'!#REF!,IF(AND(E5="HI",E7=1),'Federal Estimator'!#REF!,IF(AND(E5="HI",E7=2),'Federal Estimator'!#REF!,IF(AND(E5&lt;&gt;"AK",E5&lt;&gt;"HI",E7=1),'Federal Estimator'!B34,'Federal Estimator'!B33)))))</f>
        <v>3.37</v>
      </c>
    </row>
    <row r="12" spans="1:5" ht="26.25" customHeight="1" thickBot="1" x14ac:dyDescent="0.3">
      <c r="A12" s="1"/>
      <c r="B12" s="1"/>
      <c r="C12" s="391" t="s">
        <v>45</v>
      </c>
      <c r="D12" s="392"/>
      <c r="E12" s="97">
        <f>IF(AND(E5="AK",E7=1),'Federal Estimator'!#REF!,IF(AND(E5="AK",E7=2),'Federal Estimator'!#REF!,IF(AND(E5="HI",E7=1),'Federal Estimator'!#REF!,IF(AND(E5="HI",E7=2),'Federal Estimator'!#REF!,IF(AND(E5&lt;&gt;"AK",E5&lt;&gt;"HI",E7=1),'Federal Estimator'!C34,'Federal Estimator'!C33)))))</f>
        <v>0.37</v>
      </c>
    </row>
    <row r="13" spans="1:5" ht="18" thickBot="1" x14ac:dyDescent="0.3">
      <c r="A13" s="411" t="s">
        <v>22</v>
      </c>
      <c r="B13" s="412"/>
      <c r="C13" s="412"/>
      <c r="D13" s="412"/>
      <c r="E13" s="413"/>
    </row>
    <row r="14" spans="1:5" ht="28.5" customHeight="1" thickBot="1" x14ac:dyDescent="0.3">
      <c r="A14" s="414" t="s">
        <v>18</v>
      </c>
      <c r="B14" s="415"/>
      <c r="C14" s="415"/>
      <c r="D14" s="416"/>
      <c r="E14" s="54">
        <v>2</v>
      </c>
    </row>
    <row r="15" spans="1:5" x14ac:dyDescent="0.25">
      <c r="A15" s="402" t="s">
        <v>50</v>
      </c>
      <c r="B15" s="403"/>
      <c r="C15" s="403"/>
      <c r="D15" s="403"/>
      <c r="E15" s="404"/>
    </row>
    <row r="16" spans="1:5" x14ac:dyDescent="0.25">
      <c r="A16" s="405"/>
      <c r="B16" s="406"/>
      <c r="C16" s="406"/>
      <c r="D16" s="406"/>
      <c r="E16" s="407"/>
    </row>
    <row r="17" spans="1:5" ht="30" customHeight="1" thickBot="1" x14ac:dyDescent="0.3">
      <c r="A17" s="408"/>
      <c r="B17" s="409"/>
      <c r="C17" s="409"/>
      <c r="D17" s="409"/>
      <c r="E17" s="410"/>
    </row>
    <row r="18" spans="1:5" x14ac:dyDescent="0.25">
      <c r="A18" s="1"/>
      <c r="B18" s="1"/>
      <c r="C18" s="380" t="s">
        <v>46</v>
      </c>
      <c r="D18" s="381"/>
      <c r="E18" s="384">
        <f>IF(AND(E5="AK",E14=1),'Federal Estimator'!#REF!,IF(AND(E5="AK",E14=2),'Federal Estimator'!#REF!,IF(AND(E5="HI",E14=1),'Federal Estimator'!#REF!,IF(AND(E5="HI",E14=2),'Federal Estimator'!#REF!,IF(AND(E5&lt;&gt;"AK",E5&lt;&gt;"HI""",E14=1),'Federal Estimator'!E34,'Federal Estimator'!E33)))))</f>
        <v>1.89</v>
      </c>
    </row>
    <row r="19" spans="1:5" ht="15.75" thickBot="1" x14ac:dyDescent="0.3">
      <c r="A19" s="1"/>
      <c r="C19" s="382"/>
      <c r="D19" s="383"/>
      <c r="E19" s="385"/>
    </row>
    <row r="20" spans="1:5" ht="16.5" thickBot="1" x14ac:dyDescent="0.3">
      <c r="A20" s="1"/>
      <c r="B20" s="10"/>
      <c r="C20" s="387" t="s">
        <v>47</v>
      </c>
      <c r="D20" s="388"/>
      <c r="E20" s="97">
        <f>IF(AND(E5="AK",E14=1),'Federal Estimator'!#REF!,IF(AND(E5="AK",E14=2),'Federal Estimator'!#REF!,IF(AND(E5="HI",E14=1),'Federal Estimator'!#REF!,IF(AND(E5="HI",E14=2),'Federal Estimator'!#REF!,IF(AND(E5&lt;&gt;"AK",E5&lt;&gt;"HI",E14=1),'Federal Estimator'!F34,'Federal Estimator'!F33)))))</f>
        <v>0.31</v>
      </c>
    </row>
    <row r="21" spans="1:5" ht="15.75" x14ac:dyDescent="0.25">
      <c r="A21" s="1"/>
      <c r="B21" s="1"/>
      <c r="C21" s="14"/>
      <c r="D21" s="14"/>
      <c r="E21" s="15"/>
    </row>
    <row r="22" spans="1:5" x14ac:dyDescent="0.25">
      <c r="B22" s="1"/>
    </row>
    <row r="23" spans="1:5" x14ac:dyDescent="0.25">
      <c r="A23" s="1"/>
      <c r="B23" s="386" t="s">
        <v>134</v>
      </c>
      <c r="C23" s="386"/>
      <c r="D23" s="386"/>
      <c r="E23" s="386"/>
    </row>
    <row r="24" spans="1:5" x14ac:dyDescent="0.25">
      <c r="B24" s="386"/>
      <c r="C24" s="386"/>
      <c r="D24" s="386"/>
      <c r="E24" s="386"/>
    </row>
    <row r="25" spans="1:5" x14ac:dyDescent="0.25">
      <c r="B25" s="65"/>
      <c r="C25" s="65"/>
      <c r="D25" s="65"/>
      <c r="E25" s="65"/>
    </row>
  </sheetData>
  <sheetProtection selectLockedCells="1"/>
  <mergeCells count="15">
    <mergeCell ref="A1:E1"/>
    <mergeCell ref="A3:E4"/>
    <mergeCell ref="A8:E10"/>
    <mergeCell ref="A15:E17"/>
    <mergeCell ref="A13:E13"/>
    <mergeCell ref="A5:D5"/>
    <mergeCell ref="A7:D7"/>
    <mergeCell ref="A14:D14"/>
    <mergeCell ref="A6:E6"/>
    <mergeCell ref="C18:D19"/>
    <mergeCell ref="E18:E19"/>
    <mergeCell ref="B23:E24"/>
    <mergeCell ref="C20:D20"/>
    <mergeCell ref="C11:D11"/>
    <mergeCell ref="C12:D12"/>
  </mergeCells>
  <dataValidations count="1">
    <dataValidation type="decimal" operator="lessThan" allowBlank="1" showInputMessage="1" showErrorMessage="1" errorTitle="test" sqref="B7" xr:uid="{00000000-0002-0000-0300-000000000000}">
      <formula1>0.3</formula1>
    </dataValidation>
  </dataValidations>
  <hyperlinks>
    <hyperlink ref="B23:E24" location="'Federal Estimator'!A1" display="Back to Fedearl Estimator" xr:uid="{00000000-0004-0000-0300-000000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Users indicate if SFA receives the two-cents differential for the National School Lunch Program using a drop-down menu.">
                <anchor moveWithCells="1">
                  <from>
                    <xdr:col>4</xdr:col>
                    <xdr:colOff>38100</xdr:colOff>
                    <xdr:row>6</xdr:row>
                    <xdr:rowOff>76200</xdr:rowOff>
                  </from>
                  <to>
                    <xdr:col>4</xdr:col>
                    <xdr:colOff>962025</xdr:colOff>
                    <xdr:row>6</xdr:row>
                    <xdr:rowOff>276225</xdr:rowOff>
                  </to>
                </anchor>
              </controlPr>
            </control>
          </mc:Choice>
        </mc:AlternateContent>
        <mc:AlternateContent xmlns:mc="http://schemas.openxmlformats.org/markup-compatibility/2006">
          <mc:Choice Requires="x14">
            <control shapeId="2050" r:id="rId5" name="Drop Down 2">
              <controlPr defaultSize="0" autoLine="0" autoPict="0" altText="Users indicate if school or site receives severe need breakfast reimbursement for the School Breakfast Program using a drop-down menu.">
                <anchor moveWithCells="1">
                  <from>
                    <xdr:col>4</xdr:col>
                    <xdr:colOff>57150</xdr:colOff>
                    <xdr:row>13</xdr:row>
                    <xdr:rowOff>47625</xdr:rowOff>
                  </from>
                  <to>
                    <xdr:col>4</xdr:col>
                    <xdr:colOff>971550</xdr:colOff>
                    <xdr:row>13</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zoomScale="91" zoomScaleNormal="91" workbookViewId="0">
      <selection activeCell="E16" sqref="E16"/>
    </sheetView>
  </sheetViews>
  <sheetFormatPr defaultColWidth="9.140625" defaultRowHeight="15" x14ac:dyDescent="0.25"/>
  <cols>
    <col min="1" max="1" width="21.7109375" customWidth="1"/>
    <col min="2" max="2" width="15.28515625" customWidth="1"/>
    <col min="3" max="3" width="14.28515625" customWidth="1"/>
    <col min="4" max="4" width="25.140625" customWidth="1"/>
    <col min="5" max="5" width="23" customWidth="1"/>
    <col min="6" max="6" width="20.140625" customWidth="1"/>
    <col min="7" max="7" width="17.5703125" customWidth="1"/>
    <col min="8" max="8" width="15.140625" customWidth="1"/>
  </cols>
  <sheetData>
    <row r="1" spans="1:8" ht="24" customHeight="1" thickBot="1" x14ac:dyDescent="0.3">
      <c r="A1" s="425" t="s">
        <v>74</v>
      </c>
      <c r="B1" s="426"/>
      <c r="C1" s="426"/>
      <c r="D1" s="426"/>
      <c r="E1" s="426"/>
      <c r="F1" s="426"/>
      <c r="G1" s="426"/>
      <c r="H1" s="427"/>
    </row>
    <row r="2" spans="1:8" ht="24" customHeight="1" x14ac:dyDescent="0.25">
      <c r="A2" s="19"/>
      <c r="B2" s="19"/>
      <c r="C2" s="19"/>
      <c r="D2" s="34" t="s">
        <v>89</v>
      </c>
      <c r="E2" s="98"/>
      <c r="F2" s="19"/>
      <c r="G2" s="19"/>
      <c r="H2" s="19"/>
    </row>
    <row r="3" spans="1:8" ht="27.75" customHeight="1" x14ac:dyDescent="0.25">
      <c r="A3" s="429" t="s">
        <v>40</v>
      </c>
      <c r="B3" s="429"/>
      <c r="C3" s="435"/>
      <c r="D3" s="435"/>
      <c r="E3" s="429" t="s">
        <v>41</v>
      </c>
      <c r="F3" s="429"/>
      <c r="G3" s="428"/>
      <c r="H3" s="428"/>
    </row>
    <row r="4" spans="1:8" ht="20.25" customHeight="1" x14ac:dyDescent="0.25">
      <c r="A4" s="34"/>
      <c r="B4" s="34"/>
      <c r="C4" s="25"/>
      <c r="D4" s="25"/>
      <c r="E4" s="34"/>
      <c r="F4" s="34"/>
      <c r="G4" s="19"/>
      <c r="H4" s="16"/>
    </row>
    <row r="5" spans="1:8" ht="13.5" customHeight="1" thickBot="1" x14ac:dyDescent="0.3">
      <c r="A5" s="33"/>
      <c r="B5" s="25"/>
      <c r="C5" s="25"/>
      <c r="D5" s="25"/>
      <c r="F5" s="19"/>
      <c r="G5" s="19"/>
      <c r="H5" s="19"/>
    </row>
    <row r="6" spans="1:8" ht="21.75" customHeight="1" x14ac:dyDescent="0.25">
      <c r="A6" s="417" t="s">
        <v>69</v>
      </c>
      <c r="B6" s="304"/>
      <c r="C6" s="304"/>
      <c r="D6" s="304"/>
      <c r="E6" s="304"/>
      <c r="F6" s="304"/>
      <c r="G6" s="431"/>
    </row>
    <row r="7" spans="1:8" ht="21" customHeight="1" thickBot="1" x14ac:dyDescent="0.3">
      <c r="A7" s="432" t="s">
        <v>73</v>
      </c>
      <c r="B7" s="433"/>
      <c r="C7" s="433"/>
      <c r="D7" s="433"/>
      <c r="E7" s="433"/>
      <c r="F7" s="433"/>
      <c r="G7" s="434"/>
    </row>
    <row r="8" spans="1:8" ht="19.5" customHeight="1" x14ac:dyDescent="0.25">
      <c r="A8" s="420" t="s">
        <v>37</v>
      </c>
      <c r="B8" s="420" t="s">
        <v>33</v>
      </c>
      <c r="C8" s="420" t="s">
        <v>34</v>
      </c>
      <c r="D8" s="420" t="s">
        <v>32</v>
      </c>
      <c r="E8" s="420" t="s">
        <v>31</v>
      </c>
      <c r="F8" s="420" t="s">
        <v>30</v>
      </c>
      <c r="G8" s="420" t="s">
        <v>29</v>
      </c>
      <c r="H8" s="20"/>
    </row>
    <row r="9" spans="1:8" ht="72" customHeight="1" thickBot="1" x14ac:dyDescent="0.3">
      <c r="A9" s="430"/>
      <c r="B9" s="421"/>
      <c r="C9" s="421"/>
      <c r="D9" s="421"/>
      <c r="E9" s="421"/>
      <c r="F9" s="421"/>
      <c r="G9" s="421"/>
      <c r="H9" s="7"/>
    </row>
    <row r="10" spans="1:8" ht="36.75" customHeight="1" thickBot="1" x14ac:dyDescent="0.3">
      <c r="A10" s="72" t="s">
        <v>70</v>
      </c>
      <c r="B10" s="73"/>
      <c r="C10" s="73"/>
      <c r="D10" s="80">
        <f>IF(ISERROR(B10/C10),0,B10/C10)</f>
        <v>0</v>
      </c>
      <c r="E10" s="126">
        <v>1.6</v>
      </c>
      <c r="F10" s="127"/>
      <c r="G10" s="128"/>
      <c r="H10" s="7"/>
    </row>
    <row r="11" spans="1:8" ht="20.25" customHeight="1" thickBot="1" x14ac:dyDescent="0.3">
      <c r="B11" s="18"/>
      <c r="C11" s="17"/>
      <c r="D11" s="17"/>
      <c r="E11" s="17"/>
      <c r="F11" s="17"/>
      <c r="G11" s="17"/>
      <c r="H11" s="17"/>
    </row>
    <row r="12" spans="1:8" ht="18" customHeight="1" x14ac:dyDescent="0.25">
      <c r="A12" s="417" t="s">
        <v>35</v>
      </c>
      <c r="B12" s="418"/>
      <c r="C12" s="418"/>
      <c r="D12" s="418"/>
      <c r="E12" s="418"/>
      <c r="F12" s="418"/>
      <c r="G12" s="418"/>
      <c r="H12" s="419"/>
    </row>
    <row r="13" spans="1:8" ht="35.25" customHeight="1" thickBot="1" x14ac:dyDescent="0.3">
      <c r="A13" s="422" t="s">
        <v>36</v>
      </c>
      <c r="B13" s="423"/>
      <c r="C13" s="423"/>
      <c r="D13" s="423"/>
      <c r="E13" s="423"/>
      <c r="F13" s="423"/>
      <c r="G13" s="423"/>
      <c r="H13" s="424"/>
    </row>
    <row r="14" spans="1:8" ht="21.75" customHeight="1" x14ac:dyDescent="0.25">
      <c r="A14" s="420" t="s">
        <v>37</v>
      </c>
      <c r="B14" s="420" t="s">
        <v>33</v>
      </c>
      <c r="C14" s="420" t="s">
        <v>34</v>
      </c>
      <c r="D14" s="420" t="s">
        <v>32</v>
      </c>
      <c r="E14" s="420" t="s">
        <v>31</v>
      </c>
      <c r="F14" s="420" t="s">
        <v>30</v>
      </c>
      <c r="G14" s="420" t="s">
        <v>29</v>
      </c>
      <c r="H14" s="420" t="s">
        <v>72</v>
      </c>
    </row>
    <row r="15" spans="1:8" ht="74.25" customHeight="1" thickBot="1" x14ac:dyDescent="0.3">
      <c r="A15" s="421"/>
      <c r="B15" s="421"/>
      <c r="C15" s="421"/>
      <c r="D15" s="421"/>
      <c r="E15" s="421"/>
      <c r="F15" s="421"/>
      <c r="G15" s="421"/>
      <c r="H15" s="421"/>
    </row>
    <row r="16" spans="1:8" ht="28.5" customHeight="1" x14ac:dyDescent="0.25">
      <c r="A16" s="21" t="s">
        <v>28</v>
      </c>
      <c r="B16" s="74"/>
      <c r="C16" s="74"/>
      <c r="D16" s="81">
        <f>IF(ISERROR(B16/C16),0,B16/C16)</f>
        <v>0</v>
      </c>
      <c r="E16" s="74">
        <v>1.6</v>
      </c>
      <c r="F16" s="129"/>
      <c r="G16" s="129"/>
      <c r="H16" s="76" t="s">
        <v>71</v>
      </c>
    </row>
    <row r="17" spans="1:8" ht="27" customHeight="1" x14ac:dyDescent="0.25">
      <c r="A17" s="22" t="s">
        <v>27</v>
      </c>
      <c r="B17" s="49"/>
      <c r="C17" s="49"/>
      <c r="D17" s="81">
        <f>IF(ISERROR(B17/C17),0,B17/C17)</f>
        <v>0</v>
      </c>
      <c r="E17" s="49">
        <v>1.6</v>
      </c>
      <c r="F17" s="130"/>
      <c r="G17" s="130"/>
      <c r="H17" s="77"/>
    </row>
    <row r="18" spans="1:8" ht="27" customHeight="1" x14ac:dyDescent="0.25">
      <c r="A18" s="22" t="s">
        <v>26</v>
      </c>
      <c r="B18" s="49"/>
      <c r="C18" s="49"/>
      <c r="D18" s="81">
        <f>IF(ISERROR(B18/C18),0,B18/C18)</f>
        <v>0</v>
      </c>
      <c r="E18" s="49">
        <v>1.6</v>
      </c>
      <c r="F18" s="130"/>
      <c r="G18" s="130"/>
      <c r="H18" s="77"/>
    </row>
    <row r="19" spans="1:8" ht="27" customHeight="1" thickBot="1" x14ac:dyDescent="0.3">
      <c r="A19" s="23" t="s">
        <v>25</v>
      </c>
      <c r="B19" s="75"/>
      <c r="C19" s="75"/>
      <c r="D19" s="96">
        <f>IF(ISERROR(B19/C19),0,B19/C19)</f>
        <v>0</v>
      </c>
      <c r="E19" s="75">
        <v>1.6</v>
      </c>
      <c r="F19" s="131"/>
      <c r="G19" s="131"/>
      <c r="H19" s="78"/>
    </row>
    <row r="20" spans="1:8" ht="37.5" customHeight="1" thickTop="1" thickBot="1" x14ac:dyDescent="0.3">
      <c r="A20" s="24" t="s">
        <v>38</v>
      </c>
      <c r="B20" s="73"/>
      <c r="C20" s="73"/>
      <c r="D20" s="80">
        <f>IF(ISERROR(B20/C20),0,B20/C20)</f>
        <v>0</v>
      </c>
      <c r="E20" s="73">
        <v>1.6</v>
      </c>
      <c r="F20" s="127"/>
      <c r="G20" s="127"/>
      <c r="H20" s="79" t="s">
        <v>24</v>
      </c>
    </row>
  </sheetData>
  <mergeCells count="24">
    <mergeCell ref="A1:H1"/>
    <mergeCell ref="G3:H3"/>
    <mergeCell ref="E3:F3"/>
    <mergeCell ref="E8:E9"/>
    <mergeCell ref="A8:A9"/>
    <mergeCell ref="A6:G6"/>
    <mergeCell ref="A7:G7"/>
    <mergeCell ref="A3:B3"/>
    <mergeCell ref="C3:D3"/>
    <mergeCell ref="C8:C9"/>
    <mergeCell ref="F8:F9"/>
    <mergeCell ref="G8:G9"/>
    <mergeCell ref="B8:B9"/>
    <mergeCell ref="D8:D9"/>
    <mergeCell ref="A12:H12"/>
    <mergeCell ref="B14:B15"/>
    <mergeCell ref="D14:D15"/>
    <mergeCell ref="E14:E15"/>
    <mergeCell ref="F14:F15"/>
    <mergeCell ref="A13:H13"/>
    <mergeCell ref="C14:C15"/>
    <mergeCell ref="G14:G15"/>
    <mergeCell ref="H14:H15"/>
    <mergeCell ref="A14:A15"/>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76983112-C951-433B-8FB5-570596957979">Community Eligibility Option  (CEO): Monthly Federal Reimbursement Estimator - updated</Description0>
    <Issue_x0020_Date xmlns="76983112-C951-433B-8FB5-570596957979">2013-12-26T07:00:00+00:00</Issue_x0020_Dat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CF85BEA86B5DB428DC50B581780AD33" ma:contentTypeVersion="5" ma:contentTypeDescription="Create a new document." ma:contentTypeScope="" ma:versionID="8726c2de784e894fcc01f5bf9576d3db">
  <xsd:schema xmlns:xsd="http://www.w3.org/2001/XMLSchema" xmlns:p="http://schemas.microsoft.com/office/2006/metadata/properties" xmlns:ns2="76983112-C951-433B-8FB5-570596957979" targetNamespace="http://schemas.microsoft.com/office/2006/metadata/properties" ma:root="true" ma:fieldsID="fc84cac665c19d09f400b9a087450a89" ns2:_="">
    <xsd:import namespace="76983112-C951-433B-8FB5-570596957979"/>
    <xsd:element name="properties">
      <xsd:complexType>
        <xsd:sequence>
          <xsd:element name="documentManagement">
            <xsd:complexType>
              <xsd:all>
                <xsd:element ref="ns2:Description0" minOccurs="0"/>
                <xsd:element ref="ns2:Issue_x0020_Date"/>
              </xsd:all>
            </xsd:complexType>
          </xsd:element>
        </xsd:sequence>
      </xsd:complexType>
    </xsd:element>
  </xsd:schema>
  <xsd:schema xmlns:xsd="http://www.w3.org/2001/XMLSchema" xmlns:dms="http://schemas.microsoft.com/office/2006/documentManagement/types" targetNamespace="76983112-C951-433B-8FB5-570596957979" elementFormDefault="qualified">
    <xsd:import namespace="http://schemas.microsoft.com/office/2006/documentManagement/types"/>
    <xsd:element name="Description0" ma:index="8" nillable="true" ma:displayName="Description" ma:internalName="Description0">
      <xsd:simpleType>
        <xsd:restriction base="dms:Note"/>
      </xsd:simpleType>
    </xsd:element>
    <xsd:element name="Issue_x0020_Date" ma:index="9" ma:displayName="Issue Date" ma:format="DateOnly" ma:internalName="Issue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67460-72FB-438A-B98A-18382EC8D0DE}">
  <ds:schemaRefs>
    <ds:schemaRef ds:uri="76983112-C951-433B-8FB5-570596957979"/>
    <ds:schemaRef ds:uri="http://purl.org/dc/term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F46FAF-80CD-4330-B1A9-041EC136EEF4}">
  <ds:schemaRefs>
    <ds:schemaRef ds:uri="http://schemas.microsoft.com/office/2006/metadata/longProperties"/>
  </ds:schemaRefs>
</ds:datastoreItem>
</file>

<file path=customXml/itemProps3.xml><?xml version="1.0" encoding="utf-8"?>
<ds:datastoreItem xmlns:ds="http://schemas.openxmlformats.org/officeDocument/2006/customXml" ds:itemID="{7413A2B1-BC74-42E0-96D2-6575F9B3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983112-C951-433B-8FB5-57059695797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4193CDD3-CBD1-497A-BEEF-6DC5A48F29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Instructions</vt:lpstr>
      <vt:lpstr>Federal Estimator</vt:lpstr>
      <vt:lpstr>Estimator wNonFed</vt:lpstr>
      <vt:lpstr>Reimbursement Rates</vt:lpstr>
      <vt:lpstr>Tracking page</vt:lpstr>
      <vt:lpstr>'Federal Estimator'!Breakfree</vt:lpstr>
      <vt:lpstr>Breakfree</vt:lpstr>
      <vt:lpstr>'Federal Estimator'!Breakpaid</vt:lpstr>
      <vt:lpstr>Breakpaid</vt:lpstr>
      <vt:lpstr>extra2</vt:lpstr>
      <vt:lpstr>'Federal Estimator'!Identified</vt:lpstr>
      <vt:lpstr>Identified</vt:lpstr>
      <vt:lpstr>'Federal Estimator'!LunchFree</vt:lpstr>
      <vt:lpstr>LunchFree</vt:lpstr>
      <vt:lpstr>'Federal Estimator'!LunchPaid</vt:lpstr>
      <vt:lpstr>LunchPaid</vt:lpstr>
      <vt:lpstr>'Estimator wNonFed'!Print_Area</vt:lpstr>
      <vt:lpstr>'Federal Estimator'!Print_Area</vt:lpstr>
      <vt:lpstr>Instructions!Print_Area</vt:lpstr>
      <vt:lpstr>severe</vt:lpstr>
      <vt:lpstr>'Federal Estimator'!sixcents</vt:lpstr>
      <vt:lpstr>sixcents</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Option  (CEO): Monthly Federal Reimbursement Estimator - updated</dc:title>
  <dc:creator>mapplebaum</dc:creator>
  <cp:lastModifiedBy>Jennifer Knapp</cp:lastModifiedBy>
  <cp:lastPrinted>2014-07-11T15:50:14Z</cp:lastPrinted>
  <dcterms:created xsi:type="dcterms:W3CDTF">2011-03-30T18:04:46Z</dcterms:created>
  <dcterms:modified xsi:type="dcterms:W3CDTF">2019-04-08T15:26:41Z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